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jbassoccom-1.sharepoint.microsoftonline.com/Projects/365 TEI/TEI Universal TA/Briefs and Toolkits/Data Collection Toolkit/Revised drafts to ACF 2.16.16/"/>
    </mc:Choice>
  </mc:AlternateContent>
  <bookViews>
    <workbookView xWindow="0" yWindow="0" windowWidth="28800" windowHeight="12435"/>
  </bookViews>
  <sheets>
    <sheet name="Introduction (2)" sheetId="7" r:id="rId1"/>
    <sheet name="Introduction" sheetId="6" r:id="rId2"/>
    <sheet name="Participant Log" sheetId="2" r:id="rId3"/>
    <sheet name="Data Collection Schedule" sheetId="3" r:id="rId4"/>
    <sheet name="Tool Names and Timepoints" sheetId="4" r:id="rId5"/>
    <sheet name="CheatSheet for EDATE Formulas" sheetId="5" r:id="rId6"/>
  </sheets>
  <definedNames>
    <definedName name="_xlnm._FilterDatabase" localSheetId="4" hidden="1">'Tool Names and Timepoints'!$B$1:$B$8</definedName>
    <definedName name="Complete" localSheetId="0">#REF!</definedName>
    <definedName name="Complete">#REF!</definedName>
    <definedName name="Demographic_TP1" localSheetId="0">#REF!</definedName>
    <definedName name="Demographic_TP1">#REF!</definedName>
    <definedName name="EnrollmentStage" localSheetId="0">'Tool Names and Timepoints'!#REF!</definedName>
    <definedName name="EnrollmentStage">'Tool Names and Timepoints'!#REF!</definedName>
    <definedName name="Event" localSheetId="0">#REF!</definedName>
    <definedName name="Event">#REF!</definedName>
    <definedName name="_xlnm.Extract" localSheetId="4">'CheatSheet for EDATE Formulas'!$A$24</definedName>
    <definedName name="ID">'Participant Log'!$A$3:$A$12</definedName>
    <definedName name="MainList" localSheetId="0">#REF!</definedName>
    <definedName name="MainList">#REF!</definedName>
    <definedName name="_xlnm.Print_Area" localSheetId="3">'Data Collection Schedule'!$A$1:$C$107</definedName>
    <definedName name="Status">'CheatSheet for EDATE Formulas'!$A$25:$A$30</definedName>
    <definedName name="Timepoint1" localSheetId="0">#REF!</definedName>
    <definedName name="Timepoint1">#REF!</definedName>
    <definedName name="Timepoint10" localSheetId="0">#REF!</definedName>
    <definedName name="Timepoint10">#REF!</definedName>
    <definedName name="Timepoint11" localSheetId="0">#REF!</definedName>
    <definedName name="Timepoint11">#REF!</definedName>
    <definedName name="Timepoint12" localSheetId="0">#REF!</definedName>
    <definedName name="Timepoint12">#REF!</definedName>
    <definedName name="Timepoint13" localSheetId="0">#REF!</definedName>
    <definedName name="Timepoint13">#REF!</definedName>
    <definedName name="Timepoint14" localSheetId="0">#REF!</definedName>
    <definedName name="Timepoint14">#REF!</definedName>
    <definedName name="Timepoint15" localSheetId="0">#REF!</definedName>
    <definedName name="Timepoint15">#REF!</definedName>
    <definedName name="Timepoint16" localSheetId="0">#REF!</definedName>
    <definedName name="Timepoint16">#REF!</definedName>
    <definedName name="Timepoint17" localSheetId="0">#REF!</definedName>
    <definedName name="Timepoint17">#REF!</definedName>
    <definedName name="Timepoint2" localSheetId="0">#REF!</definedName>
    <definedName name="Timepoint2">#REF!</definedName>
    <definedName name="Timepoint3" localSheetId="0">#REF!</definedName>
    <definedName name="Timepoint3">#REF!</definedName>
    <definedName name="Timepoint4" localSheetId="0">#REF!</definedName>
    <definedName name="Timepoint4">#REF!</definedName>
    <definedName name="Timepoint5" localSheetId="0">#REF!</definedName>
    <definedName name="Timepoint5">#REF!</definedName>
    <definedName name="Timepoint6" localSheetId="0">#REF!</definedName>
    <definedName name="Timepoint6">#REF!</definedName>
    <definedName name="Timepoint7" localSheetId="0">#REF!</definedName>
    <definedName name="Timepoint7">#REF!</definedName>
    <definedName name="Timepoint8" localSheetId="0">#REF!</definedName>
    <definedName name="Timepoint8">#REF!</definedName>
    <definedName name="Timepoint9" localSheetId="0">#REF!</definedName>
    <definedName name="Timepoint9">#REF!</definedName>
    <definedName name="Tools" localSheetId="0">#REF!</definedName>
    <definedName name="Tool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3" l="1"/>
  <c r="B9" i="3"/>
  <c r="B108" i="3"/>
  <c r="D52" i="2" l="1"/>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51" i="2"/>
  <c r="C100" i="3"/>
  <c r="C95" i="3"/>
  <c r="C94" i="3"/>
  <c r="C73" i="3"/>
  <c r="C50" i="3"/>
  <c r="C107" i="3"/>
  <c r="C106" i="3"/>
  <c r="C105" i="3"/>
  <c r="C104" i="3"/>
  <c r="C103" i="3"/>
  <c r="C102" i="3"/>
  <c r="C101" i="3"/>
  <c r="C99" i="3"/>
  <c r="C98" i="3"/>
  <c r="C97" i="3"/>
  <c r="C96" i="3"/>
  <c r="C93" i="3"/>
  <c r="C92" i="3"/>
  <c r="C91" i="3"/>
  <c r="C90" i="3"/>
  <c r="C89" i="3"/>
  <c r="C88" i="3"/>
  <c r="C87" i="3"/>
  <c r="C86" i="3"/>
  <c r="C85" i="3"/>
  <c r="C84" i="3"/>
  <c r="C83" i="3"/>
  <c r="C82" i="3"/>
  <c r="C81" i="3"/>
  <c r="C80" i="3"/>
  <c r="C79" i="3"/>
  <c r="C78" i="3"/>
  <c r="C77" i="3"/>
  <c r="C76" i="3"/>
  <c r="C75" i="3"/>
  <c r="C74" i="3"/>
  <c r="C72" i="3"/>
  <c r="C71" i="3"/>
  <c r="C70" i="3"/>
  <c r="C69" i="3"/>
  <c r="C68" i="3"/>
  <c r="C67" i="3"/>
  <c r="C66" i="3"/>
  <c r="C65" i="3"/>
  <c r="C64" i="3"/>
  <c r="C63" i="3"/>
  <c r="C62" i="3"/>
  <c r="C61" i="3"/>
  <c r="C60" i="3"/>
  <c r="C59" i="3"/>
  <c r="C58" i="3"/>
  <c r="C57" i="3"/>
  <c r="C56" i="3"/>
  <c r="C55" i="3"/>
  <c r="C54" i="3"/>
  <c r="C53" i="3"/>
  <c r="C52" i="3"/>
  <c r="C51"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8" i="3"/>
  <c r="A102" i="3"/>
  <c r="A103" i="3"/>
  <c r="A104" i="3"/>
  <c r="A105" i="3"/>
  <c r="A106"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B6" i="3"/>
  <c r="C2" i="4"/>
  <c r="C41" i="4"/>
  <c r="C42" i="4"/>
  <c r="C43" i="4"/>
  <c r="C44" i="4"/>
  <c r="AW2" i="2" s="1"/>
  <c r="C45" i="4"/>
  <c r="C46" i="4"/>
  <c r="C47" i="4"/>
  <c r="AZ2" i="2" s="1"/>
  <c r="C48" i="4"/>
  <c r="BA2" i="2" s="1"/>
  <c r="C49" i="4"/>
  <c r="C50" i="4"/>
  <c r="C51" i="4"/>
  <c r="BD2" i="2" s="1"/>
  <c r="C52" i="4"/>
  <c r="BE2" i="2" s="1"/>
  <c r="C53" i="4"/>
  <c r="C54" i="4"/>
  <c r="C55" i="4"/>
  <c r="BH2" i="2" s="1"/>
  <c r="C56" i="4"/>
  <c r="BI2" i="2" s="1"/>
  <c r="C57" i="4"/>
  <c r="C58" i="4"/>
  <c r="C59" i="4"/>
  <c r="BL2" i="2" s="1"/>
  <c r="C60" i="4"/>
  <c r="BM2" i="2" s="1"/>
  <c r="C61" i="4"/>
  <c r="C62" i="4"/>
  <c r="C63" i="4"/>
  <c r="BP2" i="2" s="1"/>
  <c r="C64" i="4"/>
  <c r="BQ2" i="2" s="1"/>
  <c r="C65" i="4"/>
  <c r="C66" i="4"/>
  <c r="C67" i="4"/>
  <c r="BT2" i="2" s="1"/>
  <c r="C68" i="4"/>
  <c r="BU2" i="2" s="1"/>
  <c r="C69" i="4"/>
  <c r="C70" i="4"/>
  <c r="C71" i="4"/>
  <c r="BX2" i="2" s="1"/>
  <c r="C72" i="4"/>
  <c r="BY2" i="2" s="1"/>
  <c r="C73" i="4"/>
  <c r="C74" i="4"/>
  <c r="C75" i="4"/>
  <c r="CB2" i="2" s="1"/>
  <c r="C76" i="4"/>
  <c r="CC2" i="2" s="1"/>
  <c r="C77" i="4"/>
  <c r="C78" i="4"/>
  <c r="C79" i="4"/>
  <c r="CF2" i="2" s="1"/>
  <c r="C80" i="4"/>
  <c r="CG2" i="2" s="1"/>
  <c r="C81" i="4"/>
  <c r="C82" i="4"/>
  <c r="C83" i="4"/>
  <c r="CJ2" i="2" s="1"/>
  <c r="C84" i="4"/>
  <c r="CK2" i="2" s="1"/>
  <c r="C85" i="4"/>
  <c r="C86" i="4"/>
  <c r="C87" i="4"/>
  <c r="CN2" i="2" s="1"/>
  <c r="C88" i="4"/>
  <c r="CO2" i="2" s="1"/>
  <c r="C89" i="4"/>
  <c r="C90" i="4"/>
  <c r="C91" i="4"/>
  <c r="CR2" i="2" s="1"/>
  <c r="C92" i="4"/>
  <c r="CS2" i="2" s="1"/>
  <c r="C93" i="4"/>
  <c r="C94" i="4"/>
  <c r="C95" i="4"/>
  <c r="CV2" i="2" s="1"/>
  <c r="C96" i="4"/>
  <c r="CW2" i="2" s="1"/>
  <c r="C97" i="4"/>
  <c r="C98" i="4"/>
  <c r="C99" i="4"/>
  <c r="CZ2" i="2" s="1"/>
  <c r="C100" i="4"/>
  <c r="DA2" i="2" s="1"/>
  <c r="C101" i="4"/>
  <c r="DB2" i="2" s="1"/>
  <c r="C39" i="4"/>
  <c r="C40" i="4"/>
  <c r="CY2" i="2"/>
  <c r="CX2" i="2"/>
  <c r="CU2" i="2"/>
  <c r="CT2" i="2"/>
  <c r="CQ2" i="2"/>
  <c r="CP2" i="2"/>
  <c r="CM2" i="2"/>
  <c r="CL2" i="2"/>
  <c r="CI2" i="2"/>
  <c r="CH2" i="2"/>
  <c r="CE2" i="2"/>
  <c r="CD2" i="2"/>
  <c r="CA2" i="2"/>
  <c r="BZ2" i="2"/>
  <c r="BW2" i="2"/>
  <c r="BV2" i="2"/>
  <c r="BS2" i="2"/>
  <c r="BR2" i="2"/>
  <c r="BO2" i="2"/>
  <c r="BN2" i="2"/>
  <c r="BK2" i="2"/>
  <c r="BJ2" i="2"/>
  <c r="BG2" i="2"/>
  <c r="BF2" i="2"/>
  <c r="BC2" i="2"/>
  <c r="BB2" i="2"/>
  <c r="AY2" i="2"/>
  <c r="AX2" i="2"/>
  <c r="A107" i="3" l="1"/>
  <c r="C9" i="4"/>
  <c r="C10" i="4"/>
  <c r="C11" i="4"/>
  <c r="AV2" i="2"/>
  <c r="AU2" i="2"/>
  <c r="AT2" i="2"/>
  <c r="AS2" i="2"/>
  <c r="AR2" i="2"/>
  <c r="F51" i="2" l="1"/>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5" i="2"/>
  <c r="C7" i="4"/>
  <c r="L2" i="2" l="1"/>
  <c r="A13" i="3"/>
  <c r="C12" i="4"/>
  <c r="C13" i="4"/>
  <c r="C14" i="4"/>
  <c r="C15" i="4"/>
  <c r="C16" i="4"/>
  <c r="C17" i="4"/>
  <c r="C18" i="4"/>
  <c r="C19" i="4"/>
  <c r="C20" i="4"/>
  <c r="C21" i="4"/>
  <c r="C22" i="4"/>
  <c r="C23" i="4"/>
  <c r="C24" i="4"/>
  <c r="C25" i="4"/>
  <c r="C26" i="4"/>
  <c r="C27" i="4"/>
  <c r="C28" i="4"/>
  <c r="C29" i="4"/>
  <c r="C30" i="4"/>
  <c r="C31" i="4"/>
  <c r="C32" i="4"/>
  <c r="C33" i="4"/>
  <c r="C34" i="4"/>
  <c r="C35" i="4"/>
  <c r="C36" i="4"/>
  <c r="C37" i="4"/>
  <c r="C38" i="4"/>
  <c r="AO2" i="2" l="1"/>
  <c r="A42" i="3"/>
  <c r="AK2" i="2"/>
  <c r="A38" i="3"/>
  <c r="AG2" i="2"/>
  <c r="A34" i="3"/>
  <c r="AC2" i="2"/>
  <c r="A30" i="3"/>
  <c r="Y2" i="2"/>
  <c r="A26" i="3"/>
  <c r="U2" i="2"/>
  <c r="A22" i="3"/>
  <c r="Q2" i="2"/>
  <c r="A18" i="3"/>
  <c r="AN2" i="2"/>
  <c r="A41" i="3"/>
  <c r="AJ2" i="2"/>
  <c r="A37" i="3"/>
  <c r="AF2" i="2"/>
  <c r="A33" i="3"/>
  <c r="AB2" i="2"/>
  <c r="A29" i="3"/>
  <c r="X2" i="2"/>
  <c r="A25" i="3"/>
  <c r="T2" i="2"/>
  <c r="A21" i="3"/>
  <c r="P2" i="2"/>
  <c r="A17" i="3"/>
  <c r="AQ2" i="2"/>
  <c r="A44" i="3"/>
  <c r="AM2" i="2"/>
  <c r="A40" i="3"/>
  <c r="AI2" i="2"/>
  <c r="A36" i="3"/>
  <c r="AE2" i="2"/>
  <c r="A32" i="3"/>
  <c r="AA2" i="2"/>
  <c r="A28" i="3"/>
  <c r="W2" i="2"/>
  <c r="A24" i="3"/>
  <c r="S2" i="2"/>
  <c r="A20" i="3"/>
  <c r="O2" i="2"/>
  <c r="A16" i="3"/>
  <c r="AP2" i="2"/>
  <c r="A43" i="3"/>
  <c r="AL2" i="2"/>
  <c r="A39" i="3"/>
  <c r="AH2" i="2"/>
  <c r="A35" i="3"/>
  <c r="AD2" i="2"/>
  <c r="A31" i="3"/>
  <c r="Z2" i="2"/>
  <c r="A27" i="3"/>
  <c r="V2" i="2"/>
  <c r="A23" i="3"/>
  <c r="R2" i="2"/>
  <c r="A19" i="3"/>
  <c r="N2" i="2"/>
  <c r="A15" i="3"/>
  <c r="D3" i="2"/>
  <c r="B5" i="3"/>
  <c r="B45" i="3" s="1"/>
  <c r="B4" i="3"/>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4" i="2"/>
  <c r="F5" i="2"/>
  <c r="F6" i="2"/>
  <c r="F7" i="2"/>
  <c r="F8" i="2"/>
  <c r="F9" i="2"/>
  <c r="F10" i="2"/>
  <c r="F11" i="2"/>
  <c r="F12" i="2"/>
  <c r="F13" i="2"/>
  <c r="F14" i="2"/>
  <c r="F16" i="2"/>
  <c r="F17" i="2"/>
  <c r="F18" i="2"/>
  <c r="F19" i="2"/>
  <c r="F3"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4" i="2"/>
  <c r="B3" i="3" s="1"/>
  <c r="C3" i="4"/>
  <c r="C4" i="4"/>
  <c r="C5" i="4"/>
  <c r="C6" i="4"/>
  <c r="C8" i="4"/>
  <c r="A8" i="3"/>
  <c r="M2" i="2" l="1"/>
  <c r="A14" i="3"/>
  <c r="H2" i="2"/>
  <c r="A9" i="3"/>
  <c r="K2" i="2"/>
  <c r="A12" i="3"/>
  <c r="J2" i="2"/>
  <c r="A11" i="3"/>
  <c r="I2" i="2"/>
  <c r="A10" i="3"/>
  <c r="B44" i="3"/>
  <c r="B40" i="3"/>
  <c r="B36" i="3"/>
  <c r="B32" i="3"/>
  <c r="B28" i="3"/>
  <c r="B24" i="3"/>
  <c r="B20" i="3"/>
  <c r="B16" i="3"/>
  <c r="B12" i="3"/>
  <c r="B8" i="3"/>
  <c r="B43" i="3"/>
  <c r="B39" i="3"/>
  <c r="B35" i="3"/>
  <c r="B31" i="3"/>
  <c r="B27" i="3"/>
  <c r="B23" i="3"/>
  <c r="B19" i="3"/>
  <c r="B15" i="3"/>
  <c r="B11" i="3"/>
  <c r="B42" i="3"/>
  <c r="B38" i="3"/>
  <c r="B34" i="3"/>
  <c r="B30" i="3"/>
  <c r="B26" i="3"/>
  <c r="B22" i="3"/>
  <c r="B18" i="3"/>
  <c r="B14" i="3"/>
  <c r="B10" i="3"/>
  <c r="B41" i="3"/>
  <c r="B37" i="3"/>
  <c r="B33" i="3"/>
  <c r="B29" i="3"/>
  <c r="B25" i="3"/>
  <c r="B21" i="3"/>
  <c r="B17" i="3"/>
  <c r="B13" i="3"/>
  <c r="G2" i="2"/>
</calcChain>
</file>

<file path=xl/sharedStrings.xml><?xml version="1.0" encoding="utf-8"?>
<sst xmlns="http://schemas.openxmlformats.org/spreadsheetml/2006/main" count="284" uniqueCount="69">
  <si>
    <t>Enrollment</t>
  </si>
  <si>
    <t>Enrollment Date</t>
  </si>
  <si>
    <t>Delivery Date</t>
  </si>
  <si>
    <t>Delivery + 6 months</t>
  </si>
  <si>
    <t>Delivery</t>
  </si>
  <si>
    <t>Delivery + 12 months</t>
  </si>
  <si>
    <t>Enrollment + 6 months</t>
  </si>
  <si>
    <t>Enrollment + 12 months</t>
  </si>
  <si>
    <t>Childs Age 9 months + 3 months</t>
  </si>
  <si>
    <t>Childs Age 9 months + 12 months</t>
  </si>
  <si>
    <t>Childs Age 9 months + 6 months</t>
  </si>
  <si>
    <t>Childs Age 9 months + 18 months</t>
  </si>
  <si>
    <t>Delivery + 24 months</t>
  </si>
  <si>
    <t>Goal Collection Date</t>
  </si>
  <si>
    <t>Tool Name</t>
  </si>
  <si>
    <t>Delivery + 2 months</t>
  </si>
  <si>
    <t>Administration Timepoints</t>
  </si>
  <si>
    <t>Tool Name and Timepoint</t>
  </si>
  <si>
    <t>Date Completed</t>
  </si>
  <si>
    <t>Delivery/Due Date</t>
  </si>
  <si>
    <t>Age of Child in months  at Enrollment</t>
  </si>
  <si>
    <t>Active</t>
  </si>
  <si>
    <t>Graduated</t>
  </si>
  <si>
    <t>Withdrew</t>
  </si>
  <si>
    <t>Discharged by Program</t>
  </si>
  <si>
    <t>Status</t>
  </si>
  <si>
    <t>Common Timepoints</t>
  </si>
  <si>
    <t>=IF(B4="","",EDATE(B4,6))</t>
  </si>
  <si>
    <t>=IF(B4="","",EDATE(B4,12))</t>
  </si>
  <si>
    <t>=IF(B4="","",EDATE(B4,24))</t>
  </si>
  <si>
    <t>=B4</t>
  </si>
  <si>
    <t>Fomulas To Type in the Formula Bar</t>
  </si>
  <si>
    <t>Delivery or Childs Age + 9 months</t>
  </si>
  <si>
    <t>=B5</t>
  </si>
  <si>
    <t>=IF(B5="","",EDATE(B5,2))</t>
  </si>
  <si>
    <t>=IF(B5="","",EDATE(B5,12))</t>
  </si>
  <si>
    <t>=IF(B5="","",EDATE(B5,24))</t>
  </si>
  <si>
    <t>=IF(B5="","",EDATE(B5,9))</t>
  </si>
  <si>
    <t>=IF(B5="","",EDATE(B5,6))</t>
  </si>
  <si>
    <t>=IF(B5="","",EDATE(B5,15))</t>
  </si>
  <si>
    <t>=IF(B5="","",EDATE(B5,21))</t>
  </si>
  <si>
    <t>=IF(B5="","",EDATE(B5,27))</t>
  </si>
  <si>
    <t>Enrollment + 24</t>
  </si>
  <si>
    <t>Status at Enrollment</t>
  </si>
  <si>
    <t>Exit Interview</t>
  </si>
  <si>
    <t>Intake Period</t>
  </si>
  <si>
    <t>=IF(B4="","",EDATE(B4,1))</t>
  </si>
  <si>
    <t xml:space="preserve">Client ID </t>
  </si>
  <si>
    <t>Client Log</t>
  </si>
  <si>
    <t>Client ID</t>
  </si>
  <si>
    <t>THV Data Collection Schedule</t>
  </si>
  <si>
    <t xml:space="preserve">Status at Enrollment </t>
  </si>
  <si>
    <t>Current Status</t>
  </si>
  <si>
    <t>Referred Not Yet Enrolled</t>
  </si>
  <si>
    <t>Enrollment + 1 month</t>
  </si>
  <si>
    <t>Delivery + 4 months</t>
  </si>
  <si>
    <t>=IF(B5="","",EDATE(B5,4))</t>
  </si>
  <si>
    <t>Notes</t>
  </si>
  <si>
    <t>Timepoint</t>
  </si>
  <si>
    <r>
      <rPr>
        <b/>
        <i/>
        <sz val="11"/>
        <color theme="1"/>
        <rFont val="Calibri"/>
        <family val="2"/>
        <scheme val="minor"/>
      </rPr>
      <t>Quick tip:</t>
    </r>
    <r>
      <rPr>
        <i/>
        <sz val="11"/>
        <color theme="1"/>
        <rFont val="Calibri"/>
        <family val="2"/>
        <scheme val="minor"/>
      </rPr>
      <t xml:space="preserve"> </t>
    </r>
    <r>
      <rPr>
        <sz val="10"/>
        <color theme="1"/>
        <rFont val="Calibri"/>
        <family val="2"/>
        <scheme val="minor"/>
      </rPr>
      <t>If you look at the formulas you will notice that they are all almost exactly the same. Formulas for timepoints based on enrollment will always use the B4 cell (example: '=IF(</t>
    </r>
    <r>
      <rPr>
        <sz val="10"/>
        <color rgb="FFFF0000"/>
        <rFont val="Calibri"/>
        <family val="2"/>
        <scheme val="minor"/>
      </rPr>
      <t>B4</t>
    </r>
    <r>
      <rPr>
        <sz val="10"/>
        <color theme="1"/>
        <rFont val="Calibri"/>
        <family val="2"/>
        <scheme val="minor"/>
      </rPr>
      <t>="","",EDATE(</t>
    </r>
    <r>
      <rPr>
        <sz val="10"/>
        <color rgb="FFFF0000"/>
        <rFont val="Calibri"/>
        <family val="2"/>
        <scheme val="minor"/>
      </rPr>
      <t>B4</t>
    </r>
    <r>
      <rPr>
        <sz val="10"/>
        <color theme="1"/>
        <rFont val="Calibri"/>
        <family val="2"/>
        <scheme val="minor"/>
      </rPr>
      <t>,1)). Formulas for timepoints on delivery date or child's age will always use the B5 cell '=IF(</t>
    </r>
    <r>
      <rPr>
        <sz val="10"/>
        <color rgb="FFFF0000"/>
        <rFont val="Calibri"/>
        <family val="2"/>
        <scheme val="minor"/>
      </rPr>
      <t>B5</t>
    </r>
    <r>
      <rPr>
        <sz val="10"/>
        <color theme="1"/>
        <rFont val="Calibri"/>
        <family val="2"/>
        <scheme val="minor"/>
      </rPr>
      <t>="","",EDATE(</t>
    </r>
    <r>
      <rPr>
        <sz val="10"/>
        <color rgb="FFFF0000"/>
        <rFont val="Calibri"/>
        <family val="2"/>
        <scheme val="minor"/>
      </rPr>
      <t>B5</t>
    </r>
    <r>
      <rPr>
        <sz val="10"/>
        <color theme="1"/>
        <rFont val="Calibri"/>
        <family val="2"/>
        <scheme val="minor"/>
      </rPr>
      <t>,1)).  So, there are only two parts of your data collection date formula you will change, the text above in red and then the number of months: '=IF(B5="","",EDATE(B5,</t>
    </r>
    <r>
      <rPr>
        <sz val="10"/>
        <color rgb="FFFF0000"/>
        <rFont val="Calibri"/>
        <family val="2"/>
        <scheme val="minor"/>
      </rPr>
      <t>1</t>
    </r>
    <r>
      <rPr>
        <sz val="10"/>
        <color theme="1"/>
        <rFont val="Calibri"/>
        <family val="2"/>
        <scheme val="minor"/>
      </rPr>
      <t xml:space="preserve">)).  I have put in a </t>
    </r>
    <r>
      <rPr>
        <i/>
        <sz val="10"/>
        <color theme="1"/>
        <rFont val="Calibri"/>
        <family val="2"/>
        <scheme val="minor"/>
      </rPr>
      <t xml:space="preserve">holder formula </t>
    </r>
    <r>
      <rPr>
        <sz val="10"/>
        <color theme="1"/>
        <rFont val="Calibri"/>
        <family val="2"/>
        <scheme val="minor"/>
      </rPr>
      <t>in all of the cells in your data collection schedule B7 down. Simply go in to B7 down and in each cell change the cell to either B4 (enrollment) or B5 (delivery) as indicated by the individual timepoint and then change the number of months from 1 to how many that indivdiual tool calls for.  For example: for a tool adminstered 6 months after child is born, you would change the existing formula ('=IF(B4="","",EDATE(B4,1)) to '=IF(</t>
    </r>
    <r>
      <rPr>
        <sz val="10"/>
        <color rgb="FFFF0000"/>
        <rFont val="Calibri"/>
        <family val="2"/>
        <scheme val="minor"/>
      </rPr>
      <t>B5</t>
    </r>
    <r>
      <rPr>
        <sz val="10"/>
        <color theme="1"/>
        <rFont val="Calibri"/>
        <family val="2"/>
        <scheme val="minor"/>
      </rPr>
      <t>="","",EDATE(</t>
    </r>
    <r>
      <rPr>
        <sz val="10"/>
        <color rgb="FFFF0000"/>
        <rFont val="Calibri"/>
        <family val="2"/>
        <scheme val="minor"/>
      </rPr>
      <t>B5</t>
    </r>
    <r>
      <rPr>
        <sz val="10"/>
        <color theme="1"/>
        <rFont val="Calibri"/>
        <family val="2"/>
        <scheme val="minor"/>
      </rPr>
      <t>,</t>
    </r>
    <r>
      <rPr>
        <sz val="10"/>
        <color rgb="FFFF0000"/>
        <rFont val="Calibri"/>
        <family val="2"/>
        <scheme val="minor"/>
      </rPr>
      <t>6</t>
    </r>
    <r>
      <rPr>
        <sz val="10"/>
        <color theme="1"/>
        <rFont val="Calibri"/>
        <family val="2"/>
        <scheme val="minor"/>
      </rPr>
      <t>)).</t>
    </r>
  </si>
  <si>
    <t>Enrollment + 3 months</t>
  </si>
  <si>
    <t>=IF(B4="","",EDATE(B4,3))</t>
  </si>
  <si>
    <t>NA</t>
  </si>
  <si>
    <r>
      <t xml:space="preserve">The development of this toolkit was funded by the Office of Planning, Research and Evaluation (OPRE) at the Administration for Children and Families (ACF) under Contract Number HHSP23320095644WC.  ACF is a division of the U.S. Department of Health and Human Services.  In 2011, OPRE funded the Tribal Home Visiting Evaluation Institute (TEI) to provide </t>
    </r>
    <r>
      <rPr>
        <sz val="10.5"/>
        <color theme="1"/>
        <rFont val="Calibri"/>
        <family val="2"/>
        <scheme val="minor"/>
      </rPr>
      <t>  </t>
    </r>
    <r>
      <rPr>
        <sz val="12"/>
        <color theme="1"/>
        <rFont val="Calibri"/>
        <family val="2"/>
        <scheme val="minor"/>
      </rPr>
      <t>guidance, leadership, and support to promote excellence in community-based research and evaluation of the initiatives that serve American Indian/Alaska Native (AIAN) children and families through the Tribal Maternal, Infant, and Early Childhood Home Visiting (Tribal MIECHV) Program.  The views expressed in this publication do not necessarily reflect the views or policies of the Office of Planning, Research and Evaluation, Administration for Children and Families, or U.S. Department of Health and Human Services.  This toolkit was developed in response to needs and questions related to data collection that emerged through TEI’s work with Tribal MIECHV grantees.  TEI members from two institutions collaborated to create this toolkit:  James Bell Associates, Inc. (JBA) and Johns Hopkins Center for American Indian Health.</t>
    </r>
  </si>
  <si>
    <t xml:space="preserve">Tool 2.4 Data Collection Schedule Tool is a Modifiable Excel Template With Instructions for Customization. It allows home visitors to track their data collection activities and supervisors to support home visitors in keeping up with data collection schedules.  This spreadsheet can pre-populate target data collection dates by participant.  </t>
  </si>
  <si>
    <t>A TEI Toolkit</t>
  </si>
  <si>
    <t>Data Collection In the Home</t>
  </si>
  <si>
    <t>Module 2:  Preparing for Data Collection</t>
  </si>
  <si>
    <t>For complete instructions on how to customize the excel template, see module 2 of the Data Collection Toolkit.</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</si>
</sst>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1"/>
      <name val="Calibri"/>
      <family val="2"/>
      <scheme val="minor"/>
    </font>
    <font>
      <sz val="11"/>
      <color rgb="FFF0F0F0"/>
      <name val="Calibri"/>
      <family val="2"/>
      <scheme val="minor"/>
    </font>
    <font>
      <b/>
      <sz val="11"/>
      <color rgb="FFF0F0F0"/>
      <name val="Calibri"/>
      <family val="2"/>
      <scheme val="minor"/>
    </font>
    <font>
      <sz val="16"/>
      <color rgb="FFF0F0F0"/>
      <name val="Calibri"/>
      <family val="2"/>
      <scheme val="minor"/>
    </font>
    <font>
      <sz val="11"/>
      <color rgb="FF000000"/>
      <name val="Consolas"/>
      <family val="3"/>
    </font>
    <font>
      <sz val="11"/>
      <color theme="0"/>
      <name val="Calibri"/>
      <family val="2"/>
      <scheme val="minor"/>
    </font>
    <font>
      <b/>
      <sz val="14"/>
      <color theme="0"/>
      <name val="Calibri"/>
      <family val="2"/>
      <scheme val="minor"/>
    </font>
    <font>
      <sz val="14"/>
      <color rgb="FFF0F0F0"/>
      <name val="Calibri"/>
      <family val="2"/>
      <scheme val="minor"/>
    </font>
    <font>
      <b/>
      <sz val="14"/>
      <color rgb="FFF0F0F0"/>
      <name val="Calibri"/>
      <family val="2"/>
      <scheme val="minor"/>
    </font>
    <font>
      <sz val="10"/>
      <color theme="1"/>
      <name val="Calibri"/>
      <family val="2"/>
      <scheme val="minor"/>
    </font>
    <font>
      <i/>
      <sz val="11"/>
      <color theme="1"/>
      <name val="Calibri"/>
      <family val="2"/>
      <scheme val="minor"/>
    </font>
    <font>
      <b/>
      <i/>
      <sz val="11"/>
      <color theme="1"/>
      <name val="Calibri"/>
      <family val="2"/>
      <scheme val="minor"/>
    </font>
    <font>
      <sz val="10"/>
      <color rgb="FFFF0000"/>
      <name val="Calibri"/>
      <family val="2"/>
      <scheme val="minor"/>
    </font>
    <font>
      <i/>
      <sz val="10"/>
      <color theme="1"/>
      <name val="Calibri"/>
      <family val="2"/>
      <scheme val="minor"/>
    </font>
    <font>
      <b/>
      <sz val="16"/>
      <color rgb="FFF0F0F0"/>
      <name val="Calibri"/>
      <family val="2"/>
      <scheme val="minor"/>
    </font>
    <font>
      <sz val="10.5"/>
      <color theme="1"/>
      <name val="Calibri"/>
      <family val="2"/>
      <scheme val="minor"/>
    </font>
    <font>
      <sz val="12"/>
      <color theme="1"/>
      <name val="Calibri"/>
      <family val="2"/>
      <scheme val="minor"/>
    </font>
    <font>
      <sz val="8"/>
      <color theme="1"/>
      <name val="Calibri"/>
      <family val="2"/>
      <scheme val="minor"/>
    </font>
    <font>
      <sz val="16"/>
      <color theme="1"/>
      <name val="Calibri"/>
      <family val="2"/>
      <scheme val="minor"/>
    </font>
    <font>
      <b/>
      <sz val="16"/>
      <color theme="1"/>
      <name val="Calibri"/>
      <family val="2"/>
      <scheme val="minor"/>
    </font>
    <font>
      <b/>
      <sz val="18"/>
      <color theme="1"/>
      <name val="Calibri"/>
      <family val="2"/>
      <scheme val="minor"/>
    </font>
    <font>
      <b/>
      <i/>
      <sz val="18"/>
      <color theme="1"/>
      <name val="Calibri"/>
      <family val="2"/>
      <scheme val="minor"/>
    </font>
  </fonts>
  <fills count="5">
    <fill>
      <patternFill patternType="none"/>
    </fill>
    <fill>
      <patternFill patternType="gray125"/>
    </fill>
    <fill>
      <patternFill patternType="solid">
        <fgColor rgb="FF377989"/>
        <bgColor indexed="64"/>
      </patternFill>
    </fill>
    <fill>
      <patternFill patternType="solid">
        <fgColor theme="0"/>
        <bgColor indexed="64"/>
      </patternFill>
    </fill>
    <fill>
      <patternFill patternType="solid">
        <fgColor rgb="FF7CB6C1"/>
        <bgColor indexed="64"/>
      </patternFill>
    </fill>
  </fills>
  <borders count="32">
    <border>
      <left/>
      <right/>
      <top/>
      <bottom/>
      <diagonal/>
    </border>
    <border>
      <left/>
      <right/>
      <top/>
      <bottom style="medium">
        <color rgb="FF377989"/>
      </bottom>
      <diagonal/>
    </border>
    <border>
      <left style="thin">
        <color rgb="FF377989"/>
      </left>
      <right/>
      <top/>
      <bottom style="medium">
        <color rgb="FF377989"/>
      </bottom>
      <diagonal/>
    </border>
    <border>
      <left style="thin">
        <color indexed="64"/>
      </left>
      <right style="medium">
        <color rgb="FF377989"/>
      </right>
      <top style="thin">
        <color indexed="64"/>
      </top>
      <bottom/>
      <diagonal/>
    </border>
    <border>
      <left style="thin">
        <color indexed="64"/>
      </left>
      <right style="medium">
        <color rgb="FF377989"/>
      </right>
      <top/>
      <bottom/>
      <diagonal/>
    </border>
    <border>
      <left/>
      <right style="medium">
        <color rgb="FF377989"/>
      </right>
      <top style="thin">
        <color indexed="64"/>
      </top>
      <bottom style="thin">
        <color indexed="64"/>
      </bottom>
      <diagonal/>
    </border>
    <border>
      <left style="medium">
        <color rgb="FF377989"/>
      </left>
      <right style="medium">
        <color rgb="FF377989"/>
      </right>
      <top style="thin">
        <color indexed="64"/>
      </top>
      <bottom style="thin">
        <color indexed="64"/>
      </bottom>
      <diagonal/>
    </border>
    <border>
      <left style="medium">
        <color rgb="FF377989"/>
      </left>
      <right/>
      <top style="thin">
        <color indexed="64"/>
      </top>
      <bottom style="thin">
        <color indexed="64"/>
      </bottom>
      <diagonal/>
    </border>
    <border>
      <left/>
      <right style="medium">
        <color rgb="FF377989"/>
      </right>
      <top style="thin">
        <color indexed="64"/>
      </top>
      <bottom/>
      <diagonal/>
    </border>
    <border>
      <left style="medium">
        <color rgb="FF377989"/>
      </left>
      <right style="medium">
        <color rgb="FF377989"/>
      </right>
      <top style="thin">
        <color indexed="64"/>
      </top>
      <bottom/>
      <diagonal/>
    </border>
    <border>
      <left/>
      <right style="medium">
        <color rgb="FF377989"/>
      </right>
      <top/>
      <bottom/>
      <diagonal/>
    </border>
    <border>
      <left style="medium">
        <color rgb="FF377989"/>
      </left>
      <right style="medium">
        <color rgb="FF377989"/>
      </right>
      <top/>
      <bottom/>
      <diagonal/>
    </border>
    <border>
      <left style="thin">
        <color indexed="64"/>
      </left>
      <right style="medium">
        <color rgb="FF377989"/>
      </right>
      <top style="thin">
        <color indexed="64"/>
      </top>
      <bottom style="medium">
        <color rgb="FF377989"/>
      </bottom>
      <diagonal/>
    </border>
    <border>
      <left style="medium">
        <color rgb="FF377989"/>
      </left>
      <right style="medium">
        <color rgb="FF377989"/>
      </right>
      <top style="thin">
        <color indexed="64"/>
      </top>
      <bottom style="medium">
        <color rgb="FF377989"/>
      </bottom>
      <diagonal/>
    </border>
    <border>
      <left/>
      <right style="medium">
        <color rgb="FF377989"/>
      </right>
      <top style="thin">
        <color indexed="64"/>
      </top>
      <bottom style="medium">
        <color rgb="FF377989"/>
      </bottom>
      <diagonal/>
    </border>
    <border>
      <left style="thin">
        <color indexed="64"/>
      </left>
      <right style="medium">
        <color rgb="FF377989"/>
      </right>
      <top/>
      <bottom style="thin">
        <color indexed="64"/>
      </bottom>
      <diagonal/>
    </border>
    <border>
      <left style="medium">
        <color rgb="FF377989"/>
      </left>
      <right style="medium">
        <color rgb="FF377989"/>
      </right>
      <top/>
      <bottom style="thin">
        <color indexed="64"/>
      </bottom>
      <diagonal/>
    </border>
    <border>
      <left style="thin">
        <color indexed="64"/>
      </left>
      <right style="medium">
        <color rgb="FF377989"/>
      </right>
      <top style="medium">
        <color rgb="FF377989"/>
      </top>
      <bottom style="medium">
        <color rgb="FF377989"/>
      </bottom>
      <diagonal/>
    </border>
    <border>
      <left style="medium">
        <color rgb="FF377989"/>
      </left>
      <right style="medium">
        <color rgb="FF377989"/>
      </right>
      <top style="medium">
        <color rgb="FF377989"/>
      </top>
      <bottom style="medium">
        <color rgb="FF377989"/>
      </bottom>
      <diagonal/>
    </border>
    <border>
      <left/>
      <right style="medium">
        <color rgb="FF377989"/>
      </right>
      <top style="medium">
        <color rgb="FF377989"/>
      </top>
      <bottom style="medium">
        <color rgb="FF377989"/>
      </bottom>
      <diagonal/>
    </border>
    <border>
      <left style="medium">
        <color rgb="FF377989"/>
      </left>
      <right style="medium">
        <color rgb="FF377989"/>
      </right>
      <top style="medium">
        <color rgb="FF377989"/>
      </top>
      <bottom style="thin">
        <color indexed="64"/>
      </bottom>
      <diagonal/>
    </border>
    <border>
      <left/>
      <right style="medium">
        <color rgb="FF377989"/>
      </right>
      <top style="medium">
        <color rgb="FF377989"/>
      </top>
      <bottom style="thin">
        <color indexed="64"/>
      </bottom>
      <diagonal/>
    </border>
    <border>
      <left style="medium">
        <color rgb="FF377989"/>
      </left>
      <right style="medium">
        <color rgb="FF377989"/>
      </right>
      <top/>
      <bottom style="medium">
        <color rgb="FF377989"/>
      </bottom>
      <diagonal/>
    </border>
    <border>
      <left style="medium">
        <color rgb="FF377989"/>
      </left>
      <right style="medium">
        <color rgb="FF377989"/>
      </right>
      <top style="medium">
        <color rgb="FF377989"/>
      </top>
      <bottom/>
      <diagonal/>
    </border>
    <border>
      <left/>
      <right style="medium">
        <color rgb="FF377989"/>
      </right>
      <top/>
      <bottom style="medium">
        <color rgb="FF377989"/>
      </bottom>
      <diagonal/>
    </border>
    <border>
      <left style="thin">
        <color indexed="64"/>
      </left>
      <right style="medium">
        <color rgb="FF377989"/>
      </right>
      <top style="medium">
        <color rgb="FF377989"/>
      </top>
      <bottom style="thin">
        <color indexed="64"/>
      </bottom>
      <diagonal/>
    </border>
    <border>
      <left style="thin">
        <color indexed="64"/>
      </left>
      <right style="medium">
        <color rgb="FF377989"/>
      </right>
      <top/>
      <bottom style="medium">
        <color rgb="FF377989"/>
      </bottom>
      <diagonal/>
    </border>
    <border>
      <left/>
      <right/>
      <top style="thin">
        <color indexed="64"/>
      </top>
      <bottom/>
      <diagonal/>
    </border>
    <border>
      <left style="medium">
        <color rgb="FF377989"/>
      </left>
      <right/>
      <top style="medium">
        <color rgb="FF377989"/>
      </top>
      <bottom style="medium">
        <color rgb="FF377989"/>
      </bottom>
      <diagonal/>
    </border>
    <border>
      <left style="medium">
        <color rgb="FF377989"/>
      </left>
      <right/>
      <top style="medium">
        <color rgb="FF377989"/>
      </top>
      <bottom style="thin">
        <color indexed="64"/>
      </bottom>
      <diagonal/>
    </border>
    <border>
      <left/>
      <right/>
      <top style="medium">
        <color rgb="FF377989"/>
      </top>
      <bottom/>
      <diagonal/>
    </border>
    <border>
      <left style="thin">
        <color indexed="64"/>
      </left>
      <right style="medium">
        <color rgb="FF377989"/>
      </right>
      <top style="medium">
        <color rgb="FF377989"/>
      </top>
      <bottom/>
      <diagonal/>
    </border>
  </borders>
  <cellStyleXfs count="1">
    <xf numFmtId="0" fontId="0" fillId="0" borderId="0"/>
  </cellStyleXfs>
  <cellXfs count="143">
    <xf numFmtId="0" fontId="0" fillId="0" borderId="0" xfId="0"/>
    <xf numFmtId="14" fontId="0" fillId="0" borderId="0" xfId="0" applyNumberFormat="1"/>
    <xf numFmtId="0" fontId="0" fillId="0" borderId="0" xfId="0" applyFill="1"/>
    <xf numFmtId="14" fontId="0" fillId="3" borderId="0" xfId="0" applyNumberFormat="1" applyFill="1"/>
    <xf numFmtId="0" fontId="0" fillId="3" borderId="0" xfId="0" applyFill="1"/>
    <xf numFmtId="14" fontId="0" fillId="3" borderId="0" xfId="0" applyNumberFormat="1" applyFill="1" applyAlignment="1">
      <alignment horizontal="left" vertical="top"/>
    </xf>
    <xf numFmtId="0" fontId="0" fillId="3" borderId="0" xfId="0" applyFill="1" applyAlignment="1">
      <alignment horizontal="center"/>
    </xf>
    <xf numFmtId="49" fontId="0" fillId="0" borderId="0" xfId="0" applyNumberFormat="1" applyFill="1"/>
    <xf numFmtId="0" fontId="0" fillId="0" borderId="0" xfId="0" applyBorder="1"/>
    <xf numFmtId="0" fontId="0" fillId="0" borderId="0" xfId="0" applyFill="1" applyBorder="1"/>
    <xf numFmtId="0" fontId="1" fillId="0" borderId="0" xfId="0" applyFont="1"/>
    <xf numFmtId="0" fontId="5" fillId="0" borderId="0" xfId="0" applyFont="1" applyAlignment="1">
      <alignment horizontal="left" vertical="center"/>
    </xf>
    <xf numFmtId="0" fontId="7" fillId="3" borderId="0" xfId="0" applyFont="1" applyFill="1" applyBorder="1" applyAlignment="1">
      <alignment horizontal="left" wrapText="1"/>
    </xf>
    <xf numFmtId="0" fontId="6" fillId="3" borderId="0" xfId="0" applyFont="1" applyFill="1" applyBorder="1"/>
    <xf numFmtId="0" fontId="2" fillId="3" borderId="0" xfId="0" applyFont="1" applyFill="1" applyAlignment="1">
      <alignment horizontal="center" vertical="center"/>
    </xf>
    <xf numFmtId="14" fontId="0" fillId="3" borderId="0" xfId="0" applyNumberFormat="1" applyFill="1" applyAlignment="1">
      <alignment horizontal="center"/>
    </xf>
    <xf numFmtId="0" fontId="3" fillId="0" borderId="0" xfId="0" applyFont="1" applyFill="1" applyBorder="1"/>
    <xf numFmtId="49" fontId="0" fillId="0" borderId="0" xfId="0" applyNumberFormat="1" applyFill="1" applyBorder="1"/>
    <xf numFmtId="0" fontId="5" fillId="0" borderId="0" xfId="0" applyFont="1" applyBorder="1" applyAlignment="1">
      <alignment horizontal="left" vertical="center"/>
    </xf>
    <xf numFmtId="0" fontId="0" fillId="0" borderId="0" xfId="0" applyFill="1" applyBorder="1" applyProtection="1">
      <protection locked="0"/>
    </xf>
    <xf numFmtId="0" fontId="3" fillId="0" borderId="0" xfId="0" applyFont="1" applyFill="1" applyBorder="1" applyProtection="1">
      <protection locked="0"/>
    </xf>
    <xf numFmtId="14" fontId="0" fillId="0" borderId="0" xfId="0" applyNumberFormat="1" applyFill="1" applyBorder="1" applyProtection="1">
      <protection locked="0"/>
    </xf>
    <xf numFmtId="14" fontId="3" fillId="0" borderId="0" xfId="0" applyNumberFormat="1" applyFont="1" applyFill="1" applyBorder="1" applyProtection="1">
      <protection locked="0"/>
    </xf>
    <xf numFmtId="0" fontId="0" fillId="0" borderId="0" xfId="0" applyFont="1"/>
    <xf numFmtId="0" fontId="1" fillId="4" borderId="0" xfId="0" applyFont="1" applyFill="1" applyBorder="1" applyAlignment="1">
      <alignment horizontal="center" vertical="center"/>
    </xf>
    <xf numFmtId="0" fontId="1" fillId="4" borderId="0" xfId="0" applyFont="1" applyFill="1" applyBorder="1" applyAlignment="1">
      <alignment horizontal="center"/>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7" fillId="3" borderId="0" xfId="0" quotePrefix="1" applyFont="1" applyFill="1" applyBorder="1" applyAlignment="1">
      <alignment horizontal="left" wrapText="1"/>
    </xf>
    <xf numFmtId="0" fontId="0" fillId="0" borderId="0" xfId="0" applyFont="1" applyBorder="1" applyProtection="1"/>
    <xf numFmtId="0" fontId="0" fillId="0" borderId="0" xfId="0" quotePrefix="1" applyProtection="1"/>
    <xf numFmtId="0" fontId="0" fillId="0" borderId="0" xfId="0" applyFont="1" applyFill="1" applyBorder="1" applyProtection="1"/>
    <xf numFmtId="0" fontId="0" fillId="0" borderId="0" xfId="0" applyProtection="1"/>
    <xf numFmtId="0" fontId="0" fillId="3" borderId="0" xfId="0" applyFill="1" applyBorder="1"/>
    <xf numFmtId="14" fontId="0" fillId="3" borderId="0" xfId="0" applyNumberFormat="1" applyFill="1" applyBorder="1"/>
    <xf numFmtId="14" fontId="0" fillId="0" borderId="0" xfId="0" applyNumberFormat="1" applyAlignment="1">
      <alignment horizontal="center"/>
    </xf>
    <xf numFmtId="0" fontId="0" fillId="0" borderId="0" xfId="0" applyBorder="1" applyAlignment="1" applyProtection="1">
      <alignment wrapText="1"/>
      <protection locked="0"/>
    </xf>
    <xf numFmtId="0" fontId="1" fillId="3" borderId="0" xfId="0" applyFont="1" applyFill="1"/>
    <xf numFmtId="0" fontId="1" fillId="4" borderId="0" xfId="0" applyFont="1" applyFill="1" applyAlignment="1">
      <alignment horizontal="center"/>
    </xf>
    <xf numFmtId="0" fontId="1" fillId="4" borderId="0" xfId="0" applyFont="1" applyFill="1" applyAlignment="1">
      <alignment horizontal="center" vertical="center"/>
    </xf>
    <xf numFmtId="0" fontId="1" fillId="4" borderId="0" xfId="0" applyFont="1" applyFill="1" applyProtection="1"/>
    <xf numFmtId="0" fontId="0" fillId="2" borderId="0" xfId="0" applyFill="1"/>
    <xf numFmtId="0" fontId="3" fillId="3" borderId="1" xfId="0" applyFont="1" applyFill="1" applyBorder="1" applyAlignment="1">
      <alignment horizontal="center" vertical="center" wrapText="1"/>
    </xf>
    <xf numFmtId="0" fontId="3" fillId="3" borderId="0" xfId="0" applyFont="1" applyFill="1" applyBorder="1"/>
    <xf numFmtId="0" fontId="0" fillId="0" borderId="0" xfId="0" applyFill="1" applyBorder="1" applyAlignment="1">
      <alignment wrapText="1"/>
    </xf>
    <xf numFmtId="0" fontId="0" fillId="4" borderId="0" xfId="0" applyFill="1"/>
    <xf numFmtId="14" fontId="0" fillId="0" borderId="0" xfId="0" applyNumberFormat="1" applyFill="1" applyBorder="1"/>
    <xf numFmtId="0" fontId="0" fillId="0" borderId="0" xfId="0" applyFont="1" applyFill="1" applyBorder="1" applyAlignment="1" applyProtection="1">
      <alignment wrapText="1"/>
      <protection locked="0"/>
    </xf>
    <xf numFmtId="0" fontId="1" fillId="3" borderId="0" xfId="0" applyFont="1" applyFill="1" applyBorder="1" applyAlignment="1" applyProtection="1">
      <alignment horizontal="left" vertical="center" wrapText="1"/>
    </xf>
    <xf numFmtId="0" fontId="9" fillId="2" borderId="6" xfId="0" applyFont="1" applyFill="1" applyBorder="1" applyAlignment="1">
      <alignment horizontal="left" vertical="top"/>
    </xf>
    <xf numFmtId="0" fontId="1" fillId="4" borderId="3" xfId="0" applyFont="1" applyFill="1" applyBorder="1" applyAlignment="1" applyProtection="1">
      <alignment horizontal="left" vertical="center" wrapText="1"/>
    </xf>
    <xf numFmtId="0" fontId="8" fillId="2" borderId="5" xfId="0" applyFont="1" applyFill="1" applyBorder="1" applyAlignment="1">
      <alignment horizontal="left" vertical="top" wrapText="1"/>
    </xf>
    <xf numFmtId="14" fontId="0" fillId="4" borderId="8" xfId="0" applyNumberFormat="1" applyFont="1" applyFill="1" applyBorder="1" applyAlignment="1">
      <alignment horizontal="center" wrapText="1"/>
    </xf>
    <xf numFmtId="14" fontId="8" fillId="2" borderId="6" xfId="0" applyNumberFormat="1" applyFont="1" applyFill="1" applyBorder="1" applyAlignment="1">
      <alignment horizontal="center" vertical="top" wrapText="1"/>
    </xf>
    <xf numFmtId="14" fontId="0" fillId="4" borderId="6" xfId="0" applyNumberFormat="1" applyFill="1" applyBorder="1" applyAlignment="1" applyProtection="1">
      <alignment horizontal="center"/>
      <protection locked="0"/>
    </xf>
    <xf numFmtId="14" fontId="0" fillId="0" borderId="6" xfId="0" applyNumberFormat="1" applyFill="1" applyBorder="1" applyAlignment="1" applyProtection="1">
      <alignment horizontal="center"/>
      <protection locked="0"/>
    </xf>
    <xf numFmtId="14" fontId="0" fillId="4" borderId="9" xfId="0" applyNumberFormat="1" applyFill="1" applyBorder="1" applyAlignment="1" applyProtection="1">
      <alignment horizontal="center"/>
      <protection locked="0"/>
    </xf>
    <xf numFmtId="14" fontId="0" fillId="4" borderId="13" xfId="0" applyNumberFormat="1" applyFill="1" applyBorder="1" applyAlignment="1" applyProtection="1">
      <alignment horizontal="center"/>
      <protection locked="0"/>
    </xf>
    <xf numFmtId="14" fontId="0" fillId="4" borderId="14" xfId="0" applyNumberFormat="1" applyFont="1" applyFill="1" applyBorder="1" applyAlignment="1">
      <alignment horizontal="center" wrapText="1"/>
    </xf>
    <xf numFmtId="0" fontId="1" fillId="4" borderId="15" xfId="0"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xf>
    <xf numFmtId="14" fontId="0" fillId="0" borderId="13" xfId="0" quotePrefix="1" applyNumberFormat="1" applyFill="1" applyBorder="1" applyAlignment="1" applyProtection="1">
      <alignment horizontal="center" wrapText="1"/>
      <protection locked="0"/>
    </xf>
    <xf numFmtId="14" fontId="0" fillId="0" borderId="14" xfId="0" applyNumberFormat="1" applyFont="1" applyFill="1" applyBorder="1" applyAlignment="1">
      <alignment horizontal="center" wrapText="1"/>
    </xf>
    <xf numFmtId="0" fontId="1" fillId="4" borderId="17" xfId="0" applyFont="1" applyFill="1" applyBorder="1" applyAlignment="1" applyProtection="1">
      <alignment horizontal="left" vertical="center" wrapText="1"/>
    </xf>
    <xf numFmtId="14" fontId="0" fillId="4" borderId="18" xfId="0" quotePrefix="1" applyNumberFormat="1" applyFill="1" applyBorder="1" applyAlignment="1" applyProtection="1">
      <alignment horizontal="center" wrapText="1"/>
      <protection locked="0"/>
    </xf>
    <xf numFmtId="0" fontId="1" fillId="0" borderId="17" xfId="0" applyFont="1" applyFill="1" applyBorder="1" applyAlignment="1" applyProtection="1">
      <alignment horizontal="left" vertical="center" wrapText="1"/>
    </xf>
    <xf numFmtId="14" fontId="0" fillId="0" borderId="18" xfId="0" quotePrefix="1" applyNumberFormat="1" applyFill="1" applyBorder="1" applyAlignment="1" applyProtection="1">
      <alignment horizontal="center" wrapText="1"/>
      <protection locked="0"/>
    </xf>
    <xf numFmtId="0" fontId="1" fillId="4" borderId="4" xfId="0" applyFont="1" applyFill="1" applyBorder="1" applyAlignment="1" applyProtection="1">
      <alignment horizontal="left" vertical="center" wrapText="1"/>
    </xf>
    <xf numFmtId="14" fontId="0" fillId="4" borderId="23" xfId="0" quotePrefix="1" applyNumberFormat="1" applyFill="1" applyBorder="1" applyAlignment="1" applyProtection="1">
      <alignment horizontal="center" wrapText="1"/>
      <protection locked="0"/>
    </xf>
    <xf numFmtId="0" fontId="1" fillId="0" borderId="18" xfId="0" applyFont="1" applyFill="1" applyBorder="1" applyAlignment="1" applyProtection="1">
      <alignment horizontal="left" vertical="center" wrapText="1"/>
    </xf>
    <xf numFmtId="14" fontId="0" fillId="0" borderId="18" xfId="0" quotePrefix="1" applyNumberFormat="1" applyBorder="1" applyAlignment="1" applyProtection="1">
      <alignment horizontal="center"/>
      <protection locked="0"/>
    </xf>
    <xf numFmtId="14" fontId="0" fillId="4" borderId="18" xfId="0" applyNumberFormat="1" applyFill="1" applyBorder="1" applyAlignment="1" applyProtection="1">
      <alignment horizontal="center" wrapText="1"/>
      <protection locked="0"/>
    </xf>
    <xf numFmtId="14" fontId="0" fillId="0" borderId="18" xfId="0" applyNumberFormat="1" applyFill="1" applyBorder="1" applyAlignment="1" applyProtection="1">
      <alignment horizontal="center" wrapText="1"/>
      <protection locked="0"/>
    </xf>
    <xf numFmtId="14" fontId="0" fillId="4" borderId="11" xfId="0" applyNumberFormat="1" applyFill="1" applyBorder="1" applyAlignment="1" applyProtection="1">
      <alignment horizontal="center" wrapText="1"/>
      <protection locked="0"/>
    </xf>
    <xf numFmtId="0" fontId="1" fillId="4" borderId="18" xfId="0" applyFont="1" applyFill="1" applyBorder="1" applyAlignment="1" applyProtection="1">
      <alignment horizontal="left" vertical="center" wrapText="1"/>
    </xf>
    <xf numFmtId="0" fontId="1" fillId="0" borderId="11" xfId="0" applyFont="1" applyFill="1" applyBorder="1" applyAlignment="1" applyProtection="1">
      <alignment horizontal="left" vertical="center" wrapText="1"/>
    </xf>
    <xf numFmtId="14" fontId="0" fillId="0" borderId="11" xfId="0" applyNumberFormat="1" applyFill="1" applyBorder="1" applyAlignment="1" applyProtection="1">
      <alignment horizontal="center" wrapText="1"/>
      <protection locked="0"/>
    </xf>
    <xf numFmtId="0" fontId="1" fillId="0" borderId="22" xfId="0" applyFont="1" applyFill="1" applyBorder="1" applyAlignment="1" applyProtection="1">
      <alignment horizontal="left" vertical="center" wrapText="1"/>
    </xf>
    <xf numFmtId="14" fontId="0" fillId="0" borderId="22" xfId="0" applyNumberFormat="1" applyBorder="1" applyAlignment="1" applyProtection="1">
      <alignment horizontal="center"/>
      <protection locked="0"/>
    </xf>
    <xf numFmtId="14" fontId="0" fillId="4" borderId="16" xfId="0" applyNumberFormat="1" applyFill="1" applyBorder="1" applyAlignment="1" applyProtection="1">
      <alignment horizontal="center"/>
      <protection locked="0"/>
    </xf>
    <xf numFmtId="14" fontId="0" fillId="3" borderId="16" xfId="0" applyNumberFormat="1" applyFill="1" applyBorder="1" applyAlignment="1" applyProtection="1">
      <alignment horizontal="center"/>
      <protection locked="0"/>
    </xf>
    <xf numFmtId="14" fontId="0" fillId="4" borderId="18" xfId="0" applyNumberFormat="1" applyFill="1" applyBorder="1" applyAlignment="1" applyProtection="1">
      <alignment horizontal="center"/>
      <protection locked="0"/>
    </xf>
    <xf numFmtId="14" fontId="0" fillId="3" borderId="18" xfId="0" applyNumberFormat="1" applyFill="1" applyBorder="1" applyAlignment="1" applyProtection="1">
      <alignment horizontal="center"/>
      <protection locked="0"/>
    </xf>
    <xf numFmtId="14" fontId="0" fillId="4" borderId="11" xfId="0" applyNumberFormat="1" applyFill="1" applyBorder="1" applyAlignment="1" applyProtection="1">
      <alignment horizontal="center"/>
      <protection locked="0"/>
    </xf>
    <xf numFmtId="14" fontId="0" fillId="0" borderId="18" xfId="0" applyNumberFormat="1" applyFill="1" applyBorder="1" applyAlignment="1" applyProtection="1">
      <alignment horizontal="center"/>
      <protection locked="0"/>
    </xf>
    <xf numFmtId="0" fontId="1" fillId="0" borderId="20" xfId="0" applyFont="1" applyFill="1" applyBorder="1" applyAlignment="1" applyProtection="1">
      <alignment horizontal="left" vertical="center" wrapText="1"/>
    </xf>
    <xf numFmtId="14" fontId="0" fillId="0" borderId="20" xfId="0" applyNumberFormat="1" applyFill="1" applyBorder="1" applyAlignment="1" applyProtection="1">
      <alignment horizontal="center"/>
      <protection locked="0"/>
    </xf>
    <xf numFmtId="0" fontId="1" fillId="4" borderId="13" xfId="0" applyFont="1" applyFill="1" applyBorder="1" applyAlignment="1" applyProtection="1">
      <alignment horizontal="left" vertical="center" wrapText="1"/>
    </xf>
    <xf numFmtId="0" fontId="1" fillId="4" borderId="22" xfId="0" applyFont="1" applyFill="1" applyBorder="1" applyAlignment="1" applyProtection="1">
      <alignment horizontal="left" vertical="center" wrapText="1"/>
    </xf>
    <xf numFmtId="14" fontId="0" fillId="4" borderId="22" xfId="0" applyNumberFormat="1" applyFill="1" applyBorder="1" applyAlignment="1" applyProtection="1">
      <alignment horizontal="center"/>
      <protection locked="0"/>
    </xf>
    <xf numFmtId="0" fontId="1" fillId="0" borderId="25" xfId="0" applyFont="1" applyFill="1" applyBorder="1" applyAlignment="1" applyProtection="1">
      <alignment horizontal="left" vertical="center" wrapText="1"/>
    </xf>
    <xf numFmtId="0" fontId="1" fillId="0" borderId="26" xfId="0" applyFont="1" applyFill="1" applyBorder="1" applyAlignment="1" applyProtection="1">
      <alignment horizontal="left" vertical="center" wrapText="1"/>
    </xf>
    <xf numFmtId="14" fontId="0" fillId="4" borderId="23" xfId="0" applyNumberFormat="1" applyFill="1" applyBorder="1" applyAlignment="1" applyProtection="1">
      <alignment horizontal="center"/>
      <protection locked="0"/>
    </xf>
    <xf numFmtId="0" fontId="1" fillId="0" borderId="4" xfId="0" applyFont="1" applyFill="1" applyBorder="1" applyAlignment="1" applyProtection="1">
      <alignment horizontal="left" vertical="center" wrapText="1"/>
    </xf>
    <xf numFmtId="14" fontId="0" fillId="0" borderId="11" xfId="0" applyNumberFormat="1" applyFill="1" applyBorder="1" applyAlignment="1" applyProtection="1">
      <alignment horizontal="center"/>
      <protection locked="0"/>
    </xf>
    <xf numFmtId="0" fontId="1" fillId="0" borderId="3" xfId="0" applyFont="1" applyFill="1" applyBorder="1" applyAlignment="1" applyProtection="1">
      <alignment horizontal="left" vertical="center" wrapText="1"/>
    </xf>
    <xf numFmtId="14" fontId="0" fillId="0" borderId="9" xfId="0" applyNumberFormat="1" applyFill="1" applyBorder="1" applyAlignment="1" applyProtection="1">
      <alignment horizontal="center"/>
      <protection locked="0"/>
    </xf>
    <xf numFmtId="0" fontId="1" fillId="0" borderId="9" xfId="0" applyFont="1" applyBorder="1" applyAlignment="1">
      <alignment horizontal="left" vertical="top"/>
    </xf>
    <xf numFmtId="0" fontId="1" fillId="0" borderId="20" xfId="0" applyFont="1" applyBorder="1" applyAlignment="1">
      <alignment horizontal="left" vertical="top"/>
    </xf>
    <xf numFmtId="0" fontId="1" fillId="0" borderId="18" xfId="0" applyFont="1" applyBorder="1" applyAlignment="1">
      <alignment horizontal="left" vertical="top"/>
    </xf>
    <xf numFmtId="0" fontId="1" fillId="0" borderId="11" xfId="0" applyFont="1" applyBorder="1" applyAlignment="1">
      <alignment horizontal="left" vertical="top"/>
    </xf>
    <xf numFmtId="0" fontId="1" fillId="0" borderId="23" xfId="0" applyFont="1" applyBorder="1" applyAlignment="1">
      <alignment horizontal="left" vertical="top"/>
    </xf>
    <xf numFmtId="0" fontId="3" fillId="3" borderId="0"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0" fillId="0" borderId="10" xfId="0" applyFill="1" applyBorder="1"/>
    <xf numFmtId="0" fontId="3" fillId="0" borderId="10" xfId="0" applyFont="1" applyFill="1" applyBorder="1"/>
    <xf numFmtId="0" fontId="0" fillId="0" borderId="1" xfId="0" applyFill="1" applyBorder="1" applyProtection="1">
      <protection locked="0"/>
    </xf>
    <xf numFmtId="0" fontId="0" fillId="0" borderId="1" xfId="0" applyFill="1" applyBorder="1"/>
    <xf numFmtId="14" fontId="0" fillId="0" borderId="1" xfId="0" applyNumberFormat="1" applyFill="1" applyBorder="1"/>
    <xf numFmtId="0" fontId="0" fillId="0" borderId="24" xfId="0" applyFill="1" applyBorder="1"/>
    <xf numFmtId="0" fontId="1" fillId="4" borderId="23" xfId="0" applyFont="1" applyFill="1" applyBorder="1" applyAlignment="1" applyProtection="1">
      <alignment horizontal="left" vertical="center" wrapText="1"/>
    </xf>
    <xf numFmtId="0" fontId="1" fillId="3" borderId="30" xfId="0" applyFont="1" applyFill="1" applyBorder="1" applyAlignment="1" applyProtection="1">
      <alignment horizontal="left" vertical="center" wrapText="1"/>
    </xf>
    <xf numFmtId="0" fontId="0" fillId="3" borderId="30" xfId="0" applyFill="1" applyBorder="1"/>
    <xf numFmtId="0" fontId="0" fillId="3" borderId="0" xfId="0" applyFill="1" applyBorder="1" applyAlignment="1">
      <alignment vertical="center"/>
    </xf>
    <xf numFmtId="0" fontId="1" fillId="3" borderId="31" xfId="0" applyFont="1" applyFill="1" applyBorder="1" applyAlignment="1" applyProtection="1">
      <alignment vertical="center" wrapText="1"/>
    </xf>
    <xf numFmtId="14" fontId="0" fillId="0" borderId="18" xfId="0" applyNumberFormat="1" applyFont="1" applyFill="1" applyBorder="1" applyAlignment="1">
      <alignment vertical="center" wrapText="1"/>
    </xf>
    <xf numFmtId="0" fontId="17" fillId="0" borderId="0" xfId="0" applyFont="1" applyAlignment="1">
      <alignment vertical="center"/>
    </xf>
    <xf numFmtId="0" fontId="18" fillId="0" borderId="0" xfId="0" applyFont="1" applyAlignment="1">
      <alignment vertical="center"/>
    </xf>
    <xf numFmtId="0" fontId="17"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vertical="center" wrapText="1"/>
    </xf>
    <xf numFmtId="0" fontId="21" fillId="0" borderId="0" xfId="0" applyFont="1"/>
    <xf numFmtId="0" fontId="22" fillId="0" borderId="0" xfId="0" applyFont="1"/>
    <xf numFmtId="0" fontId="9" fillId="2" borderId="0" xfId="0" applyFont="1" applyFill="1" applyAlignment="1">
      <alignment horizontal="left"/>
    </xf>
    <xf numFmtId="0" fontId="3" fillId="2" borderId="0" xfId="0" applyFont="1" applyFill="1" applyAlignment="1">
      <alignment horizontal="left"/>
    </xf>
    <xf numFmtId="0" fontId="0" fillId="2" borderId="0" xfId="0" applyFill="1" applyBorder="1" applyAlignment="1">
      <alignment horizontal="center"/>
    </xf>
    <xf numFmtId="0" fontId="0" fillId="2" borderId="10" xfId="0" applyFill="1" applyBorder="1" applyAlignment="1">
      <alignment horizontal="center"/>
    </xf>
    <xf numFmtId="14" fontId="0" fillId="0" borderId="29" xfId="0" applyNumberFormat="1" applyBorder="1" applyAlignment="1">
      <alignment horizontal="left" vertical="top"/>
    </xf>
    <xf numFmtId="14" fontId="0" fillId="0" borderId="21" xfId="0" applyNumberFormat="1" applyBorder="1" applyAlignment="1">
      <alignment horizontal="left" vertical="top"/>
    </xf>
    <xf numFmtId="0" fontId="15" fillId="2" borderId="7" xfId="0" applyFont="1" applyFill="1" applyBorder="1" applyAlignment="1">
      <alignment horizontal="left"/>
    </xf>
    <xf numFmtId="0" fontId="4" fillId="2" borderId="27" xfId="0" applyFont="1" applyFill="1" applyBorder="1" applyAlignment="1">
      <alignment horizontal="left"/>
    </xf>
    <xf numFmtId="0" fontId="4" fillId="2" borderId="8" xfId="0" applyFont="1" applyFill="1" applyBorder="1" applyAlignment="1">
      <alignment horizontal="left"/>
    </xf>
    <xf numFmtId="0" fontId="0" fillId="0" borderId="2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8" xfId="0" applyBorder="1" applyAlignment="1">
      <alignment horizontal="left" vertical="top"/>
    </xf>
    <xf numFmtId="0" fontId="0" fillId="0" borderId="19" xfId="0" applyBorder="1" applyAlignment="1">
      <alignment horizontal="left" vertical="top"/>
    </xf>
    <xf numFmtId="14" fontId="0" fillId="0" borderId="0" xfId="0" applyNumberFormat="1" applyBorder="1" applyAlignment="1">
      <alignment horizontal="left" vertical="top"/>
    </xf>
    <xf numFmtId="14" fontId="0" fillId="0" borderId="10" xfId="0" applyNumberFormat="1" applyBorder="1" applyAlignment="1">
      <alignment horizontal="left" vertical="top"/>
    </xf>
    <xf numFmtId="14" fontId="0" fillId="0" borderId="28" xfId="0" applyNumberFormat="1" applyBorder="1" applyAlignment="1">
      <alignment horizontal="left" vertical="top"/>
    </xf>
    <xf numFmtId="14" fontId="0" fillId="0" borderId="19" xfId="0" applyNumberFormat="1" applyBorder="1" applyAlignment="1">
      <alignment horizontal="left" vertical="top"/>
    </xf>
    <xf numFmtId="0" fontId="11"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5">
    <dxf>
      <font>
        <color theme="0"/>
      </font>
      <fill>
        <patternFill>
          <bgColor rgb="FFC00000"/>
        </patternFill>
      </fill>
    </dxf>
    <dxf>
      <font>
        <color theme="0"/>
      </font>
      <fill>
        <patternFill>
          <bgColor rgb="FFC00000"/>
        </patternFill>
      </fill>
    </dxf>
    <dxf>
      <font>
        <color theme="0"/>
      </font>
      <fill>
        <patternFill>
          <bgColor rgb="FFC00000"/>
        </patternFill>
      </fill>
    </dxf>
    <dxf>
      <fill>
        <patternFill>
          <bgColor rgb="FFD52806"/>
        </patternFill>
      </fill>
    </dxf>
    <dxf>
      <fill>
        <patternFill>
          <bgColor theme="7"/>
        </patternFill>
      </fill>
    </dxf>
  </dxfs>
  <tableStyles count="0" defaultTableStyle="TableStyleMedium2" defaultPivotStyle="PivotStyleLight16"/>
  <colors>
    <mruColors>
      <color rgb="FF377989"/>
      <color rgb="FF7CB6C1"/>
      <color rgb="FFD52806"/>
      <color rgb="FFF0F0F0"/>
      <color rgb="FFABD0BC"/>
      <color rgb="FF377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3514724</xdr:colOff>
      <xdr:row>10</xdr:row>
      <xdr:rowOff>28574</xdr:rowOff>
    </xdr:from>
    <xdr:to>
      <xdr:col>0</xdr:col>
      <xdr:colOff>6875779</xdr:colOff>
      <xdr:row>10</xdr:row>
      <xdr:rowOff>1306829</xdr:rowOff>
    </xdr:to>
    <xdr:grpSp>
      <xdr:nvGrpSpPr>
        <xdr:cNvPr id="2" name="Group 1"/>
        <xdr:cNvGrpSpPr/>
      </xdr:nvGrpSpPr>
      <xdr:grpSpPr>
        <a:xfrm>
          <a:off x="3514724" y="5905499"/>
          <a:ext cx="3361055" cy="1278255"/>
          <a:chOff x="3514724" y="2543174"/>
          <a:chExt cx="3361055" cy="1278255"/>
        </a:xfrm>
      </xdr:grpSpPr>
      <xdr:pic>
        <xdr:nvPicPr>
          <xdr:cNvPr id="3" name="Picture 2" descr="\\jbassoccom-1.sharepoint.microsoftonline.com@SSL\DavWWWRoot\Projects\365 TEI\TEI Logos\Horizontal\TEI_2015_Tag.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390" t="-3151" b="-1"/>
          <a:stretch/>
        </xdr:blipFill>
        <xdr:spPr bwMode="auto">
          <a:xfrm>
            <a:off x="5179290" y="2808208"/>
            <a:ext cx="1696489" cy="1008777"/>
          </a:xfrm>
          <a:prstGeom prst="rect">
            <a:avLst/>
          </a:prstGeom>
          <a:noFill/>
          <a:ln>
            <a:noFill/>
          </a:ln>
          <a:extLst>
            <a:ext uri="{53640926-AAD7-44D8-BBD7-CCE9431645EC}">
              <a14:shadowObscured xmlns:a14="http://schemas.microsoft.com/office/drawing/2010/main"/>
            </a:ext>
          </a:extLst>
        </xdr:spPr>
      </xdr:pic>
      <xdr:pic>
        <xdr:nvPicPr>
          <xdr:cNvPr id="4" name="Picture 3" descr="\\jbassoccom-1.sharepoint.microsoftonline.com@SSL\DavWWWRoot\Projects\365 TEI\TEI Logos\Vertical\TEI_2015_MarkOnly.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4724" y="2543174"/>
            <a:ext cx="1566545" cy="1278255"/>
          </a:xfrm>
          <a:prstGeom prst="rect">
            <a:avLst/>
          </a:prstGeom>
          <a:noFill/>
          <a:ln>
            <a:noFill/>
          </a:ln>
        </xdr:spPr>
      </xdr:pic>
    </xdr:grpSp>
    <xdr:clientData/>
  </xdr:twoCellAnchor>
  <xdr:twoCellAnchor editAs="oneCell">
    <xdr:from>
      <xdr:col>0</xdr:col>
      <xdr:colOff>28575</xdr:colOff>
      <xdr:row>10</xdr:row>
      <xdr:rowOff>19050</xdr:rowOff>
    </xdr:from>
    <xdr:to>
      <xdr:col>0</xdr:col>
      <xdr:colOff>2743200</xdr:colOff>
      <xdr:row>10</xdr:row>
      <xdr:rowOff>1371600</xdr:rowOff>
    </xdr:to>
    <xdr:pic>
      <xdr:nvPicPr>
        <xdr:cNvPr id="5" name="Picture 4" descr="C:\Users\lyon\AppData\Local\Microsoft\Windows\Temporary Internet Files\Content.Outlook\EL5JJ6E2\THV_Primary_FullColor_2015.png"/>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 y="5895975"/>
          <a:ext cx="2714625" cy="13525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3514724</xdr:colOff>
      <xdr:row>10</xdr:row>
      <xdr:rowOff>28574</xdr:rowOff>
    </xdr:from>
    <xdr:to>
      <xdr:col>0</xdr:col>
      <xdr:colOff>6875779</xdr:colOff>
      <xdr:row>10</xdr:row>
      <xdr:rowOff>1306829</xdr:rowOff>
    </xdr:to>
    <xdr:grpSp>
      <xdr:nvGrpSpPr>
        <xdr:cNvPr id="9" name="Group 8"/>
        <xdr:cNvGrpSpPr/>
      </xdr:nvGrpSpPr>
      <xdr:grpSpPr>
        <a:xfrm>
          <a:off x="3514724" y="5905499"/>
          <a:ext cx="3361055" cy="1278255"/>
          <a:chOff x="3514724" y="2543174"/>
          <a:chExt cx="3361055" cy="1278255"/>
        </a:xfrm>
      </xdr:grpSpPr>
      <xdr:pic>
        <xdr:nvPicPr>
          <xdr:cNvPr id="6" name="Picture 5" descr="\\jbassoccom-1.sharepoint.microsoftonline.com@SSL\DavWWWRoot\Projects\365 TEI\TEI Logos\Horizontal\TEI_2015_Tag.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390" t="-3151" b="-1"/>
          <a:stretch/>
        </xdr:blipFill>
        <xdr:spPr bwMode="auto">
          <a:xfrm>
            <a:off x="5179290" y="2808208"/>
            <a:ext cx="1696489" cy="1008777"/>
          </a:xfrm>
          <a:prstGeom prst="rect">
            <a:avLst/>
          </a:prstGeom>
          <a:noFill/>
          <a:ln>
            <a:noFill/>
          </a:ln>
          <a:extLst>
            <a:ext uri="{53640926-AAD7-44D8-BBD7-CCE9431645EC}">
              <a14:shadowObscured xmlns:a14="http://schemas.microsoft.com/office/drawing/2010/main"/>
            </a:ext>
          </a:extLst>
        </xdr:spPr>
      </xdr:pic>
      <xdr:pic>
        <xdr:nvPicPr>
          <xdr:cNvPr id="7" name="Picture 6" descr="\\jbassoccom-1.sharepoint.microsoftonline.com@SSL\DavWWWRoot\Projects\365 TEI\TEI Logos\Vertical\TEI_2015_MarkOnly.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4724" y="2543174"/>
            <a:ext cx="1566545" cy="1278255"/>
          </a:xfrm>
          <a:prstGeom prst="rect">
            <a:avLst/>
          </a:prstGeom>
          <a:noFill/>
          <a:ln>
            <a:noFill/>
          </a:ln>
        </xdr:spPr>
      </xdr:pic>
    </xdr:grpSp>
    <xdr:clientData/>
  </xdr:twoCellAnchor>
  <xdr:twoCellAnchor editAs="oneCell">
    <xdr:from>
      <xdr:col>0</xdr:col>
      <xdr:colOff>28575</xdr:colOff>
      <xdr:row>10</xdr:row>
      <xdr:rowOff>19050</xdr:rowOff>
    </xdr:from>
    <xdr:to>
      <xdr:col>0</xdr:col>
      <xdr:colOff>2743200</xdr:colOff>
      <xdr:row>10</xdr:row>
      <xdr:rowOff>1371600</xdr:rowOff>
    </xdr:to>
    <xdr:pic>
      <xdr:nvPicPr>
        <xdr:cNvPr id="11" name="Picture 10" descr="C:\Users\lyon\AppData\Local\Microsoft\Windows\Temporary Internet Files\Content.Outlook\EL5JJ6E2\THV_Primary_FullColor_2015.png"/>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 y="3390900"/>
          <a:ext cx="2714625" cy="13525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tabSelected="1" topLeftCell="A4" workbookViewId="0">
      <selection activeCell="A13" sqref="A13"/>
    </sheetView>
  </sheetViews>
  <sheetFormatPr defaultRowHeight="15" x14ac:dyDescent="0.25"/>
  <cols>
    <col min="1" max="1" width="144.7109375" customWidth="1"/>
  </cols>
  <sheetData>
    <row r="1" spans="1:1" ht="23.25" x14ac:dyDescent="0.35">
      <c r="A1" s="122" t="s">
        <v>66</v>
      </c>
    </row>
    <row r="2" spans="1:1" ht="23.25" x14ac:dyDescent="0.35">
      <c r="A2" s="123" t="s">
        <v>65</v>
      </c>
    </row>
    <row r="3" spans="1:1" ht="23.25" x14ac:dyDescent="0.35">
      <c r="A3" s="122" t="s">
        <v>67</v>
      </c>
    </row>
    <row r="4" spans="1:1" ht="23.25" x14ac:dyDescent="0.35">
      <c r="A4" s="122"/>
    </row>
    <row r="5" spans="1:1" ht="109.5" customHeight="1" x14ac:dyDescent="0.25">
      <c r="A5" s="120" t="s">
        <v>64</v>
      </c>
    </row>
    <row r="6" spans="1:1" ht="21" customHeight="1" x14ac:dyDescent="0.25">
      <c r="A6" s="120"/>
    </row>
    <row r="7" spans="1:1" ht="38.25" customHeight="1" x14ac:dyDescent="0.25">
      <c r="A7" s="120" t="s">
        <v>68</v>
      </c>
    </row>
    <row r="8" spans="1:1" ht="21" customHeight="1" x14ac:dyDescent="0.25">
      <c r="A8" s="121"/>
    </row>
    <row r="9" spans="1:1" ht="158.25" customHeight="1" x14ac:dyDescent="0.25">
      <c r="A9" s="119" t="s">
        <v>63</v>
      </c>
    </row>
    <row r="10" spans="1:1" ht="21.75" customHeight="1" x14ac:dyDescent="0.25">
      <c r="A10" s="119"/>
    </row>
    <row r="11" spans="1:1" ht="123.75" customHeight="1" x14ac:dyDescent="0.25">
      <c r="A11" s="117"/>
    </row>
    <row r="12" spans="1:1" x14ac:dyDescent="0.25">
      <c r="A12" s="118"/>
    </row>
    <row r="13" spans="1:1" x14ac:dyDescent="0.25">
      <c r="A13" s="118"/>
    </row>
    <row r="14" spans="1:1" x14ac:dyDescent="0.25">
      <c r="A14" s="118"/>
    </row>
    <row r="15" spans="1:1" x14ac:dyDescent="0.25">
      <c r="A15" s="118"/>
    </row>
  </sheetData>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7" sqref="A7"/>
    </sheetView>
  </sheetViews>
  <sheetFormatPr defaultRowHeight="15" x14ac:dyDescent="0.25"/>
  <cols>
    <col min="1" max="1" width="144.7109375" customWidth="1"/>
  </cols>
  <sheetData>
    <row r="1" spans="1:1" ht="23.25" x14ac:dyDescent="0.35">
      <c r="A1" s="122" t="s">
        <v>66</v>
      </c>
    </row>
    <row r="2" spans="1:1" ht="23.25" x14ac:dyDescent="0.35">
      <c r="A2" s="123" t="s">
        <v>65</v>
      </c>
    </row>
    <row r="3" spans="1:1" ht="23.25" x14ac:dyDescent="0.35">
      <c r="A3" s="122" t="s">
        <v>67</v>
      </c>
    </row>
    <row r="4" spans="1:1" ht="23.25" x14ac:dyDescent="0.35">
      <c r="A4" s="122"/>
    </row>
    <row r="5" spans="1:1" ht="109.5" customHeight="1" x14ac:dyDescent="0.25">
      <c r="A5" s="120" t="s">
        <v>64</v>
      </c>
    </row>
    <row r="6" spans="1:1" ht="21" customHeight="1" x14ac:dyDescent="0.25">
      <c r="A6" s="120"/>
    </row>
    <row r="7" spans="1:1" ht="38.25" customHeight="1" x14ac:dyDescent="0.25">
      <c r="A7" s="120" t="s">
        <v>68</v>
      </c>
    </row>
    <row r="8" spans="1:1" ht="21" customHeight="1" x14ac:dyDescent="0.25">
      <c r="A8" s="121"/>
    </row>
    <row r="9" spans="1:1" ht="158.25" customHeight="1" x14ac:dyDescent="0.25">
      <c r="A9" s="119" t="s">
        <v>63</v>
      </c>
    </row>
    <row r="10" spans="1:1" ht="21.75" customHeight="1" x14ac:dyDescent="0.25">
      <c r="A10" s="119"/>
    </row>
    <row r="11" spans="1:1" ht="123.75" customHeight="1" x14ac:dyDescent="0.25">
      <c r="A11" s="117"/>
    </row>
    <row r="12" spans="1:1" x14ac:dyDescent="0.25">
      <c r="A12" s="118"/>
    </row>
    <row r="13" spans="1:1" x14ac:dyDescent="0.25">
      <c r="A13" s="118"/>
    </row>
    <row r="14" spans="1:1" x14ac:dyDescent="0.25">
      <c r="A14" s="118"/>
    </row>
    <row r="15" spans="1:1" x14ac:dyDescent="0.25">
      <c r="A15" s="118"/>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390"/>
  <sheetViews>
    <sheetView topLeftCell="B1" workbookViewId="0">
      <selection activeCell="D12" sqref="D12"/>
    </sheetView>
  </sheetViews>
  <sheetFormatPr defaultColWidth="30.7109375" defaultRowHeight="15" x14ac:dyDescent="0.25"/>
  <cols>
    <col min="1" max="6" width="20.7109375" customWidth="1"/>
    <col min="7" max="7" width="35.5703125" style="1" customWidth="1"/>
    <col min="9" max="9" width="30.7109375" style="1"/>
    <col min="11" max="11" width="30.7109375" style="1"/>
    <col min="13" max="13" width="30.7109375" style="1"/>
  </cols>
  <sheetData>
    <row r="1" spans="1:151" ht="20.25" customHeight="1" x14ac:dyDescent="0.3">
      <c r="A1" s="124" t="s">
        <v>48</v>
      </c>
      <c r="B1" s="125"/>
      <c r="C1" s="125"/>
      <c r="D1" s="125"/>
      <c r="E1" s="125"/>
      <c r="F1" s="125"/>
      <c r="G1" s="125"/>
      <c r="H1" s="125"/>
      <c r="I1" s="125"/>
      <c r="J1" s="125"/>
      <c r="K1" s="125"/>
      <c r="L1" s="125"/>
      <c r="M1" s="125"/>
      <c r="N1" s="125"/>
      <c r="O1" s="125"/>
      <c r="P1" s="125"/>
      <c r="Q1" s="125"/>
      <c r="R1" s="125"/>
      <c r="S1" s="125"/>
      <c r="T1" s="125"/>
      <c r="U1" s="125"/>
      <c r="V1" s="125"/>
      <c r="W1" s="125"/>
      <c r="X1" s="42"/>
      <c r="Y1" s="42"/>
      <c r="Z1" s="42"/>
      <c r="AA1" s="42"/>
      <c r="AB1" s="42"/>
      <c r="AC1" s="42"/>
      <c r="AD1" s="42"/>
      <c r="AE1" s="42"/>
      <c r="AF1" s="42"/>
      <c r="AG1" s="42"/>
      <c r="AH1" s="42"/>
      <c r="AI1" s="42"/>
      <c r="AJ1" s="42"/>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c r="CA1" s="126"/>
      <c r="CB1" s="126"/>
      <c r="CC1" s="126"/>
      <c r="CD1" s="126"/>
      <c r="CE1" s="126"/>
      <c r="CF1" s="126"/>
      <c r="CG1" s="126"/>
      <c r="CH1" s="126"/>
      <c r="CI1" s="126"/>
      <c r="CJ1" s="126"/>
      <c r="CK1" s="126"/>
      <c r="CL1" s="126"/>
      <c r="CM1" s="126"/>
      <c r="CN1" s="126"/>
      <c r="CO1" s="126"/>
      <c r="CP1" s="126"/>
      <c r="CQ1" s="126"/>
      <c r="CR1" s="126"/>
      <c r="CS1" s="126"/>
      <c r="CT1" s="126"/>
      <c r="CU1" s="126"/>
      <c r="CV1" s="126"/>
      <c r="CW1" s="126"/>
      <c r="CX1" s="126"/>
      <c r="CY1" s="126"/>
      <c r="CZ1" s="126"/>
      <c r="DA1" s="126"/>
      <c r="DB1" s="127"/>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row>
    <row r="2" spans="1:151" s="27" customFormat="1" ht="39.75" customHeight="1" thickBot="1" x14ac:dyDescent="0.3">
      <c r="A2" s="26" t="s">
        <v>49</v>
      </c>
      <c r="B2" s="27" t="s">
        <v>1</v>
      </c>
      <c r="C2" s="27" t="s">
        <v>19</v>
      </c>
      <c r="D2" s="27" t="s">
        <v>51</v>
      </c>
      <c r="E2" s="27" t="s">
        <v>52</v>
      </c>
      <c r="F2" s="27" t="s">
        <v>20</v>
      </c>
      <c r="G2" s="28" t="str">
        <f>'Tool Names and Timepoints'!C2</f>
        <v>Tool Name Timepoint</v>
      </c>
      <c r="H2" s="28" t="str">
        <f>'Tool Names and Timepoints'!C3</f>
        <v>Tool Name Timepoint</v>
      </c>
      <c r="I2" s="28" t="str">
        <f>'Tool Names and Timepoints'!C4</f>
        <v>Tool Name Timepoint</v>
      </c>
      <c r="J2" s="27" t="str">
        <f>'Tool Names and Timepoints'!C5</f>
        <v>Tool Name Timepoint</v>
      </c>
      <c r="K2" s="28" t="str">
        <f>'Tool Names and Timepoints'!C6</f>
        <v>Tool Name Timepoint</v>
      </c>
      <c r="L2" s="27" t="str">
        <f>'Tool Names and Timepoints'!C7</f>
        <v>Tool Name Timepoint</v>
      </c>
      <c r="M2" s="28" t="str">
        <f>'Tool Names and Timepoints'!C8</f>
        <v>Tool Name Timepoint</v>
      </c>
      <c r="N2" s="27" t="str">
        <f>'Tool Names and Timepoints'!C9</f>
        <v>Tool Name Timepoint</v>
      </c>
      <c r="O2" s="27" t="str">
        <f>'Tool Names and Timepoints'!C10</f>
        <v>Tool Name Timepoint</v>
      </c>
      <c r="P2" s="27" t="str">
        <f>'Tool Names and Timepoints'!C11</f>
        <v>Tool Name Timepoint</v>
      </c>
      <c r="Q2" s="27" t="str">
        <f>'Tool Names and Timepoints'!C12</f>
        <v>Tool Name Timepoint</v>
      </c>
      <c r="R2" s="27" t="str">
        <f>'Tool Names and Timepoints'!C13</f>
        <v>Tool Name Timepoint</v>
      </c>
      <c r="S2" s="27" t="str">
        <f>'Tool Names and Timepoints'!C14</f>
        <v>Tool Name Timepoint</v>
      </c>
      <c r="T2" s="27" t="str">
        <f>'Tool Names and Timepoints'!C15</f>
        <v>Tool Name Timepoint</v>
      </c>
      <c r="U2" s="27" t="str">
        <f>'Tool Names and Timepoints'!C16</f>
        <v>Tool Name Timepoint</v>
      </c>
      <c r="V2" s="27" t="str">
        <f>'Tool Names and Timepoints'!C17</f>
        <v>Tool Name Timepoint</v>
      </c>
      <c r="W2" s="27" t="str">
        <f>'Tool Names and Timepoints'!C18</f>
        <v>Tool Name Timepoint</v>
      </c>
      <c r="X2" s="27" t="str">
        <f>'Tool Names and Timepoints'!C19</f>
        <v>Tool Name Timepoint</v>
      </c>
      <c r="Y2" s="27" t="str">
        <f>'Tool Names and Timepoints'!C20</f>
        <v>Tool Name Timepoint</v>
      </c>
      <c r="Z2" s="27" t="str">
        <f>'Tool Names and Timepoints'!C21</f>
        <v>Tool Name Timepoint</v>
      </c>
      <c r="AA2" s="27" t="str">
        <f>'Tool Names and Timepoints'!C22</f>
        <v>Tool Name Timepoint</v>
      </c>
      <c r="AB2" s="27" t="str">
        <f>'Tool Names and Timepoints'!C23</f>
        <v>Tool Name Timepoint</v>
      </c>
      <c r="AC2" s="27" t="str">
        <f>'Tool Names and Timepoints'!C24</f>
        <v>Tool Name Timepoint</v>
      </c>
      <c r="AD2" s="27" t="str">
        <f>'Tool Names and Timepoints'!C25</f>
        <v>Tool Name Timepoint</v>
      </c>
      <c r="AE2" s="27" t="str">
        <f>'Tool Names and Timepoints'!C26</f>
        <v>Tool Name Timepoint</v>
      </c>
      <c r="AF2" s="27" t="str">
        <f>'Tool Names and Timepoints'!C27</f>
        <v>Tool Name Timepoint</v>
      </c>
      <c r="AG2" s="27" t="str">
        <f>'Tool Names and Timepoints'!C28</f>
        <v>Tool Name Timepoint</v>
      </c>
      <c r="AH2" s="27" t="str">
        <f>'Tool Names and Timepoints'!C29</f>
        <v>Tool Name Timepoint</v>
      </c>
      <c r="AI2" s="27" t="str">
        <f>'Tool Names and Timepoints'!C30</f>
        <v>Tool Name Timepoint</v>
      </c>
      <c r="AJ2" s="27" t="str">
        <f>'Tool Names and Timepoints'!C31</f>
        <v>Tool Name Timepoint</v>
      </c>
      <c r="AK2" s="27" t="str">
        <f>'Tool Names and Timepoints'!C32</f>
        <v>Tool Name Timepoint</v>
      </c>
      <c r="AL2" s="27" t="str">
        <f>'Tool Names and Timepoints'!C33</f>
        <v>Tool Name Timepoint</v>
      </c>
      <c r="AM2" s="27" t="str">
        <f>'Tool Names and Timepoints'!C34</f>
        <v>Tool Name Timepoint</v>
      </c>
      <c r="AN2" s="27" t="str">
        <f>'Tool Names and Timepoints'!C35</f>
        <v>Tool Name Timepoint</v>
      </c>
      <c r="AO2" s="27" t="str">
        <f>'Tool Names and Timepoints'!C36</f>
        <v>Tool Name Timepoint</v>
      </c>
      <c r="AP2" s="27" t="str">
        <f>'Tool Names and Timepoints'!C37</f>
        <v>Tool Name Timepoint</v>
      </c>
      <c r="AQ2" s="27" t="str">
        <f>'Tool Names and Timepoints'!C38</f>
        <v>Tool Name Timepoint</v>
      </c>
      <c r="AR2" s="27" t="str">
        <f>'Tool Names and Timepoints'!C39</f>
        <v>Tool Name Timepoint</v>
      </c>
      <c r="AS2" s="27" t="str">
        <f>'Tool Names and Timepoints'!C40</f>
        <v>Tool Name Timepoint</v>
      </c>
      <c r="AT2" s="27" t="str">
        <f>'Tool Names and Timepoints'!C41</f>
        <v>Tool Name Timepoint</v>
      </c>
      <c r="AU2" s="27" t="str">
        <f>'Tool Names and Timepoints'!C42</f>
        <v>Tool Name Timepoint</v>
      </c>
      <c r="AV2" s="27" t="str">
        <f>'Tool Names and Timepoints'!C43</f>
        <v>Tool Name Timepoint</v>
      </c>
      <c r="AW2" s="27" t="str">
        <f>'Tool Names and Timepoints'!C44</f>
        <v>Tool Name Timepoint</v>
      </c>
      <c r="AX2" s="27" t="str">
        <f>'Tool Names and Timepoints'!C45</f>
        <v>Tool Name Timepoint</v>
      </c>
      <c r="AY2" s="27" t="str">
        <f>'Tool Names and Timepoints'!C46</f>
        <v>Tool Name Timepoint</v>
      </c>
      <c r="AZ2" s="27" t="str">
        <f>'Tool Names and Timepoints'!C47</f>
        <v>Tool Name Timepoint</v>
      </c>
      <c r="BA2" s="27" t="str">
        <f>'Tool Names and Timepoints'!C48</f>
        <v>Tool Name Timepoint</v>
      </c>
      <c r="BB2" s="27" t="str">
        <f>'Tool Names and Timepoints'!C49</f>
        <v>Tool Name Timepoint</v>
      </c>
      <c r="BC2" s="27" t="str">
        <f>'Tool Names and Timepoints'!C50</f>
        <v>Tool Name Timepoint</v>
      </c>
      <c r="BD2" s="27" t="str">
        <f>'Tool Names and Timepoints'!C51</f>
        <v>Tool Name Timepoint</v>
      </c>
      <c r="BE2" s="27" t="str">
        <f>'Tool Names and Timepoints'!C52</f>
        <v>Tool Name Timepoint</v>
      </c>
      <c r="BF2" s="27" t="str">
        <f>'Tool Names and Timepoints'!C53</f>
        <v>Tool Name Timepoint</v>
      </c>
      <c r="BG2" s="27" t="str">
        <f>'Tool Names and Timepoints'!C54</f>
        <v>Tool Name Timepoint</v>
      </c>
      <c r="BH2" s="27" t="str">
        <f>'Tool Names and Timepoints'!C55</f>
        <v>Tool Name Timepoint</v>
      </c>
      <c r="BI2" s="27" t="str">
        <f>'Tool Names and Timepoints'!C56</f>
        <v>Tool Name Timepoint</v>
      </c>
      <c r="BJ2" s="27" t="str">
        <f>'Tool Names and Timepoints'!C57</f>
        <v>Tool Name Timepoint</v>
      </c>
      <c r="BK2" s="27" t="str">
        <f>'Tool Names and Timepoints'!C58</f>
        <v>Tool Name Timepoint</v>
      </c>
      <c r="BL2" s="27" t="str">
        <f>'Tool Names and Timepoints'!C59</f>
        <v>Tool Name Timepoint</v>
      </c>
      <c r="BM2" s="27" t="str">
        <f>'Tool Names and Timepoints'!C60</f>
        <v>Tool Name Timepoint</v>
      </c>
      <c r="BN2" s="27" t="str">
        <f>'Tool Names and Timepoints'!C61</f>
        <v>Tool Name Timepoint</v>
      </c>
      <c r="BO2" s="27" t="str">
        <f>'Tool Names and Timepoints'!C62</f>
        <v>Tool Name Timepoint</v>
      </c>
      <c r="BP2" s="27" t="str">
        <f>'Tool Names and Timepoints'!C63</f>
        <v>Tool Name Timepoint</v>
      </c>
      <c r="BQ2" s="27" t="str">
        <f>'Tool Names and Timepoints'!C64</f>
        <v>Tool Name Timepoint</v>
      </c>
      <c r="BR2" s="27" t="str">
        <f>'Tool Names and Timepoints'!C65</f>
        <v>Tool Name Timepoint</v>
      </c>
      <c r="BS2" s="27" t="str">
        <f>'Tool Names and Timepoints'!C66</f>
        <v>Tool Name Timepoint</v>
      </c>
      <c r="BT2" s="27" t="str">
        <f>'Tool Names and Timepoints'!C67</f>
        <v>Tool Name Timepoint</v>
      </c>
      <c r="BU2" s="27" t="str">
        <f>'Tool Names and Timepoints'!C68</f>
        <v>Tool Name Timepoint</v>
      </c>
      <c r="BV2" s="27" t="str">
        <f>'Tool Names and Timepoints'!C69</f>
        <v>Tool Name Timepoint</v>
      </c>
      <c r="BW2" s="27" t="str">
        <f>'Tool Names and Timepoints'!C70</f>
        <v>Tool Name Timepoint</v>
      </c>
      <c r="BX2" s="27" t="str">
        <f>'Tool Names and Timepoints'!C71</f>
        <v>Tool Name Timepoint</v>
      </c>
      <c r="BY2" s="27" t="str">
        <f>'Tool Names and Timepoints'!C72</f>
        <v>Tool Name Timepoint</v>
      </c>
      <c r="BZ2" s="27" t="str">
        <f>'Tool Names and Timepoints'!C73</f>
        <v>Tool Name Timepoint</v>
      </c>
      <c r="CA2" s="27" t="str">
        <f>'Tool Names and Timepoints'!C74</f>
        <v>Tool Name Timepoint</v>
      </c>
      <c r="CB2" s="27" t="str">
        <f>'Tool Names and Timepoints'!C75</f>
        <v>Tool Name Timepoint</v>
      </c>
      <c r="CC2" s="27" t="str">
        <f>'Tool Names and Timepoints'!C76</f>
        <v>Tool Name Timepoint</v>
      </c>
      <c r="CD2" s="27" t="str">
        <f>'Tool Names and Timepoints'!C77</f>
        <v>Tool Name Timepoint</v>
      </c>
      <c r="CE2" s="27" t="str">
        <f>'Tool Names and Timepoints'!C78</f>
        <v>Tool Name Timepoint</v>
      </c>
      <c r="CF2" s="27" t="str">
        <f>'Tool Names and Timepoints'!C79</f>
        <v>Tool Name Timepoint</v>
      </c>
      <c r="CG2" s="27" t="str">
        <f>'Tool Names and Timepoints'!C80</f>
        <v>Tool Name Timepoint</v>
      </c>
      <c r="CH2" s="27" t="str">
        <f>'Tool Names and Timepoints'!C81</f>
        <v>Tool Name Timepoint</v>
      </c>
      <c r="CI2" s="27" t="str">
        <f>'Tool Names and Timepoints'!C82</f>
        <v>Tool Name Timepoint</v>
      </c>
      <c r="CJ2" s="27" t="str">
        <f>'Tool Names and Timepoints'!C83</f>
        <v>Tool Name Timepoint</v>
      </c>
      <c r="CK2" s="27" t="str">
        <f>'Tool Names and Timepoints'!C84</f>
        <v>Tool Name Timepoint</v>
      </c>
      <c r="CL2" s="27" t="str">
        <f>'Tool Names and Timepoints'!C85</f>
        <v>Tool Name Timepoint</v>
      </c>
      <c r="CM2" s="27" t="str">
        <f>'Tool Names and Timepoints'!C86</f>
        <v>Tool Name Timepoint</v>
      </c>
      <c r="CN2" s="27" t="str">
        <f>'Tool Names and Timepoints'!C87</f>
        <v>Tool Name Timepoint</v>
      </c>
      <c r="CO2" s="27" t="str">
        <f>'Tool Names and Timepoints'!C88</f>
        <v>Tool Name Timepoint</v>
      </c>
      <c r="CP2" s="27" t="str">
        <f>'Tool Names and Timepoints'!C89</f>
        <v>Tool Name Timepoint</v>
      </c>
      <c r="CQ2" s="27" t="str">
        <f>'Tool Names and Timepoints'!C90</f>
        <v>Tool Name Timepoint</v>
      </c>
      <c r="CR2" s="27" t="str">
        <f>'Tool Names and Timepoints'!C91</f>
        <v>Tool Name Timepoint</v>
      </c>
      <c r="CS2" s="27" t="str">
        <f>'Tool Names and Timepoints'!C92</f>
        <v>Tool Name Timepoint</v>
      </c>
      <c r="CT2" s="27" t="str">
        <f>'Tool Names and Timepoints'!C93</f>
        <v>Tool Name Timepoint</v>
      </c>
      <c r="CU2" s="27" t="str">
        <f>'Tool Names and Timepoints'!C94</f>
        <v>Tool Name Timepoint</v>
      </c>
      <c r="CV2" s="27" t="str">
        <f>'Tool Names and Timepoints'!C95</f>
        <v>Tool Name Timepoint</v>
      </c>
      <c r="CW2" s="27" t="str">
        <f>'Tool Names and Timepoints'!C96</f>
        <v>Tool Name Timepoint</v>
      </c>
      <c r="CX2" s="27" t="str">
        <f>'Tool Names and Timepoints'!C97</f>
        <v>Tool Name Timepoint</v>
      </c>
      <c r="CY2" s="27" t="str">
        <f>'Tool Names and Timepoints'!C98</f>
        <v>Tool Name Timepoint</v>
      </c>
      <c r="CZ2" s="27" t="str">
        <f>'Tool Names and Timepoints'!C99</f>
        <v>Tool Name Timepoint</v>
      </c>
      <c r="DA2" s="27" t="str">
        <f>'Tool Names and Timepoints'!C100</f>
        <v>Tool Name Timepoint</v>
      </c>
      <c r="DB2" s="104" t="str">
        <f>'Tool Names and Timepoints'!C101</f>
        <v>Tool Name Timepoint</v>
      </c>
      <c r="DC2" s="103"/>
      <c r="DD2" s="103"/>
      <c r="DE2" s="103"/>
      <c r="DF2" s="103"/>
      <c r="DG2" s="103"/>
      <c r="DH2" s="103"/>
      <c r="DI2" s="103"/>
      <c r="DJ2" s="103"/>
      <c r="DK2" s="103"/>
      <c r="DL2" s="103"/>
      <c r="DM2" s="103"/>
      <c r="DN2" s="103"/>
      <c r="DO2" s="103"/>
      <c r="DP2" s="103"/>
      <c r="DQ2" s="103"/>
      <c r="DR2" s="103"/>
      <c r="DS2" s="103"/>
      <c r="DT2" s="103"/>
      <c r="DU2" s="103"/>
      <c r="DV2" s="103"/>
      <c r="DW2" s="103"/>
      <c r="DX2" s="103"/>
      <c r="DY2" s="103"/>
      <c r="DZ2" s="103"/>
      <c r="EA2" s="103"/>
      <c r="EB2" s="103"/>
      <c r="EC2" s="103"/>
      <c r="ED2" s="103"/>
      <c r="EE2" s="103"/>
      <c r="EF2" s="43"/>
      <c r="EG2" s="43"/>
      <c r="EH2" s="43"/>
      <c r="EI2" s="43"/>
      <c r="EJ2" s="43"/>
      <c r="EK2" s="43"/>
      <c r="EL2" s="43"/>
      <c r="EM2" s="43"/>
      <c r="EN2" s="43"/>
      <c r="EO2" s="43"/>
      <c r="EP2" s="43"/>
      <c r="EQ2" s="43"/>
      <c r="ER2" s="43"/>
      <c r="ES2" s="43"/>
      <c r="ET2" s="43"/>
      <c r="EU2" s="43"/>
    </row>
    <row r="3" spans="1:151" s="8" customFormat="1" x14ac:dyDescent="0.25">
      <c r="A3" s="19">
        <v>101</v>
      </c>
      <c r="B3" s="21">
        <v>41871</v>
      </c>
      <c r="C3" s="21">
        <v>41773</v>
      </c>
      <c r="D3" s="9" t="str">
        <f>IF(C3&gt;B3,"Prenatal",IF(C3&lt;B3,"Postpartum",IF((B3=""),"")))</f>
        <v>Postpartum</v>
      </c>
      <c r="E3" s="9" t="s">
        <v>24</v>
      </c>
      <c r="F3" s="9">
        <f>IFERROR(DATEDIF(C3,B3,"m"),0)</f>
        <v>3</v>
      </c>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105"/>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row>
    <row r="4" spans="1:151" s="8" customFormat="1" x14ac:dyDescent="0.25">
      <c r="A4" s="19">
        <v>102</v>
      </c>
      <c r="B4" s="21">
        <v>42317</v>
      </c>
      <c r="C4" s="21">
        <v>42340</v>
      </c>
      <c r="D4" s="9" t="str">
        <f>IF(C4&gt;B4,"Prenatal",IF(C4&lt;B4,"Postpartum",IF((B4=0)," ")))</f>
        <v>Prenatal</v>
      </c>
      <c r="E4" s="9" t="s">
        <v>21</v>
      </c>
      <c r="F4" s="9">
        <f t="shared" ref="F4:F67" si="0">IFERROR(DATEDIF(C4,B4,"m"),0)</f>
        <v>0</v>
      </c>
      <c r="G4" s="21"/>
      <c r="H4" s="21" t="s">
        <v>62</v>
      </c>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105"/>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row>
    <row r="5" spans="1:151" s="8" customFormat="1" x14ac:dyDescent="0.25">
      <c r="A5" s="19"/>
      <c r="B5" s="21"/>
      <c r="C5" s="21"/>
      <c r="D5" s="9" t="str">
        <f t="shared" ref="D5:D68" si="1">IF(C5&gt;B5,"Prenatal",IF(C5&lt;B5,"Postpartum",IF((B5=0)," ")))</f>
        <v xml:space="preserve"> </v>
      </c>
      <c r="E5" s="9"/>
      <c r="F5" s="9">
        <f t="shared" si="0"/>
        <v>0</v>
      </c>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105"/>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row>
    <row r="6" spans="1:151" s="8" customFormat="1" x14ac:dyDescent="0.25">
      <c r="A6" s="19"/>
      <c r="B6" s="21"/>
      <c r="C6" s="21"/>
      <c r="D6" s="9" t="str">
        <f t="shared" si="1"/>
        <v xml:space="preserve"> </v>
      </c>
      <c r="E6" s="9"/>
      <c r="F6" s="9">
        <f t="shared" si="0"/>
        <v>0</v>
      </c>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105"/>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row>
    <row r="7" spans="1:151" s="8" customFormat="1" x14ac:dyDescent="0.25">
      <c r="A7" s="19"/>
      <c r="B7" s="21"/>
      <c r="C7" s="21"/>
      <c r="D7" s="9" t="str">
        <f t="shared" si="1"/>
        <v xml:space="preserve"> </v>
      </c>
      <c r="E7" s="9"/>
      <c r="F7" s="9">
        <f t="shared" si="0"/>
        <v>0</v>
      </c>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105"/>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row>
    <row r="8" spans="1:151" s="8" customFormat="1" x14ac:dyDescent="0.25">
      <c r="A8" s="19"/>
      <c r="B8" s="19"/>
      <c r="C8" s="19"/>
      <c r="D8" s="9" t="str">
        <f t="shared" si="1"/>
        <v xml:space="preserve"> </v>
      </c>
      <c r="E8" s="9"/>
      <c r="F8" s="9">
        <f t="shared" si="0"/>
        <v>0</v>
      </c>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105"/>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row>
    <row r="9" spans="1:151" s="8" customFormat="1" x14ac:dyDescent="0.25">
      <c r="A9" s="19"/>
      <c r="B9" s="19"/>
      <c r="C9" s="19"/>
      <c r="D9" s="9" t="str">
        <f t="shared" si="1"/>
        <v xml:space="preserve"> </v>
      </c>
      <c r="E9" s="9"/>
      <c r="F9" s="9">
        <f t="shared" si="0"/>
        <v>0</v>
      </c>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105"/>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row>
    <row r="10" spans="1:151" s="8" customFormat="1" x14ac:dyDescent="0.25">
      <c r="A10" s="19"/>
      <c r="B10" s="19"/>
      <c r="C10" s="19"/>
      <c r="D10" s="9" t="str">
        <f t="shared" si="1"/>
        <v xml:space="preserve"> </v>
      </c>
      <c r="E10" s="9"/>
      <c r="F10" s="9">
        <f t="shared" si="0"/>
        <v>0</v>
      </c>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105"/>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row>
    <row r="11" spans="1:151" s="8" customFormat="1" x14ac:dyDescent="0.25">
      <c r="A11" s="19"/>
      <c r="B11" s="19"/>
      <c r="C11" s="19"/>
      <c r="D11" s="9" t="str">
        <f t="shared" si="1"/>
        <v xml:space="preserve"> </v>
      </c>
      <c r="E11" s="9"/>
      <c r="F11" s="9">
        <f t="shared" si="0"/>
        <v>0</v>
      </c>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105"/>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row>
    <row r="12" spans="1:151" s="8" customFormat="1" x14ac:dyDescent="0.25">
      <c r="A12" s="19"/>
      <c r="B12" s="21"/>
      <c r="C12" s="21"/>
      <c r="D12" s="9" t="str">
        <f t="shared" si="1"/>
        <v xml:space="preserve"> </v>
      </c>
      <c r="E12" s="9"/>
      <c r="F12" s="9">
        <f t="shared" si="0"/>
        <v>0</v>
      </c>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105"/>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row>
    <row r="13" spans="1:151" s="8" customFormat="1" x14ac:dyDescent="0.25">
      <c r="A13" s="19"/>
      <c r="B13" s="19"/>
      <c r="C13" s="19"/>
      <c r="D13" s="9" t="str">
        <f t="shared" si="1"/>
        <v xml:space="preserve"> </v>
      </c>
      <c r="E13" s="9"/>
      <c r="F13" s="9">
        <f t="shared" si="0"/>
        <v>0</v>
      </c>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105"/>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row>
    <row r="14" spans="1:151" s="8" customFormat="1" x14ac:dyDescent="0.25">
      <c r="A14" s="19"/>
      <c r="B14" s="19"/>
      <c r="C14" s="19"/>
      <c r="D14" s="9" t="str">
        <f t="shared" si="1"/>
        <v xml:space="preserve"> </v>
      </c>
      <c r="E14" s="9"/>
      <c r="F14" s="9">
        <f t="shared" si="0"/>
        <v>0</v>
      </c>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105"/>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row>
    <row r="15" spans="1:151" s="8" customFormat="1" x14ac:dyDescent="0.25">
      <c r="A15" s="19"/>
      <c r="B15" s="21"/>
      <c r="C15" s="21"/>
      <c r="D15" s="9" t="str">
        <f t="shared" si="1"/>
        <v xml:space="preserve"> </v>
      </c>
      <c r="E15" s="9"/>
      <c r="F15" s="9">
        <f>IFERROR(DATEDIF(C15,B15,"m"),0)</f>
        <v>0</v>
      </c>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105"/>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row>
    <row r="16" spans="1:151" s="8" customFormat="1" x14ac:dyDescent="0.25">
      <c r="A16" s="19"/>
      <c r="B16" s="21"/>
      <c r="C16" s="21"/>
      <c r="D16" s="9" t="str">
        <f t="shared" si="1"/>
        <v xml:space="preserve"> </v>
      </c>
      <c r="E16" s="9"/>
      <c r="F16" s="9">
        <f t="shared" si="0"/>
        <v>0</v>
      </c>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105"/>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row>
    <row r="17" spans="1:135" s="8" customFormat="1" x14ac:dyDescent="0.25">
      <c r="A17" s="19"/>
      <c r="B17" s="19"/>
      <c r="C17" s="19"/>
      <c r="D17" s="9" t="str">
        <f t="shared" si="1"/>
        <v xml:space="preserve"> </v>
      </c>
      <c r="E17" s="9"/>
      <c r="F17" s="9">
        <f t="shared" si="0"/>
        <v>0</v>
      </c>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105"/>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row>
    <row r="18" spans="1:135" s="16" customFormat="1" x14ac:dyDescent="0.25">
      <c r="A18" s="20"/>
      <c r="B18" s="20"/>
      <c r="C18" s="20"/>
      <c r="D18" s="9" t="str">
        <f t="shared" si="1"/>
        <v xml:space="preserve"> </v>
      </c>
      <c r="E18" s="9"/>
      <c r="F18" s="9">
        <f t="shared" si="0"/>
        <v>0</v>
      </c>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DB18" s="106"/>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row>
    <row r="19" spans="1:135" s="8" customFormat="1" x14ac:dyDescent="0.25">
      <c r="A19" s="19"/>
      <c r="B19" s="21"/>
      <c r="C19" s="21"/>
      <c r="D19" s="9" t="str">
        <f t="shared" si="1"/>
        <v xml:space="preserve"> </v>
      </c>
      <c r="E19" s="9"/>
      <c r="F19" s="9">
        <f t="shared" si="0"/>
        <v>0</v>
      </c>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105"/>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row>
    <row r="20" spans="1:135" s="8" customFormat="1" x14ac:dyDescent="0.25">
      <c r="A20" s="19"/>
      <c r="B20" s="21"/>
      <c r="C20" s="21"/>
      <c r="D20" s="9" t="str">
        <f t="shared" si="1"/>
        <v xml:space="preserve"> </v>
      </c>
      <c r="E20" s="9"/>
      <c r="F20" s="9">
        <f t="shared" si="0"/>
        <v>0</v>
      </c>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105"/>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row>
    <row r="21" spans="1:135" s="8" customFormat="1" x14ac:dyDescent="0.25">
      <c r="A21" s="19"/>
      <c r="B21" s="19"/>
      <c r="C21" s="19"/>
      <c r="D21" s="9" t="str">
        <f t="shared" si="1"/>
        <v xml:space="preserve"> </v>
      </c>
      <c r="E21" s="9"/>
      <c r="F21" s="9">
        <f t="shared" si="0"/>
        <v>0</v>
      </c>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105"/>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row>
    <row r="22" spans="1:135" s="8" customFormat="1" x14ac:dyDescent="0.25">
      <c r="A22" s="19"/>
      <c r="B22" s="19"/>
      <c r="C22" s="19"/>
      <c r="D22" s="9" t="str">
        <f t="shared" si="1"/>
        <v xml:space="preserve"> </v>
      </c>
      <c r="E22" s="9"/>
      <c r="F22" s="9">
        <f t="shared" si="0"/>
        <v>0</v>
      </c>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105"/>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row>
    <row r="23" spans="1:135" s="8" customFormat="1" x14ac:dyDescent="0.25">
      <c r="A23" s="19"/>
      <c r="B23" s="19"/>
      <c r="C23" s="19"/>
      <c r="D23" s="9" t="str">
        <f t="shared" si="1"/>
        <v xml:space="preserve"> </v>
      </c>
      <c r="E23" s="9"/>
      <c r="F23" s="9">
        <f t="shared" si="0"/>
        <v>0</v>
      </c>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105"/>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row>
    <row r="24" spans="1:135" s="8" customFormat="1" x14ac:dyDescent="0.25">
      <c r="A24" s="19"/>
      <c r="B24" s="19"/>
      <c r="C24" s="19"/>
      <c r="D24" s="9" t="str">
        <f t="shared" si="1"/>
        <v xml:space="preserve"> </v>
      </c>
      <c r="E24" s="9"/>
      <c r="F24" s="9">
        <f t="shared" si="0"/>
        <v>0</v>
      </c>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105"/>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row>
    <row r="25" spans="1:135" s="8" customFormat="1" x14ac:dyDescent="0.25">
      <c r="A25" s="19"/>
      <c r="B25" s="19"/>
      <c r="C25" s="19"/>
      <c r="D25" s="9" t="str">
        <f t="shared" si="1"/>
        <v xml:space="preserve"> </v>
      </c>
      <c r="E25" s="9"/>
      <c r="F25" s="9">
        <f t="shared" si="0"/>
        <v>0</v>
      </c>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105"/>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row>
    <row r="26" spans="1:135" s="8" customFormat="1" x14ac:dyDescent="0.25">
      <c r="A26" s="19"/>
      <c r="B26" s="19"/>
      <c r="C26" s="19"/>
      <c r="D26" s="9" t="str">
        <f t="shared" si="1"/>
        <v xml:space="preserve"> </v>
      </c>
      <c r="E26" s="9"/>
      <c r="F26" s="9">
        <f t="shared" si="0"/>
        <v>0</v>
      </c>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105"/>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row>
    <row r="27" spans="1:135" s="8" customFormat="1" x14ac:dyDescent="0.25">
      <c r="A27" s="19"/>
      <c r="B27" s="19"/>
      <c r="C27" s="19"/>
      <c r="D27" s="9" t="str">
        <f t="shared" si="1"/>
        <v xml:space="preserve"> </v>
      </c>
      <c r="E27" s="9"/>
      <c r="F27" s="9">
        <f t="shared" si="0"/>
        <v>0</v>
      </c>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105"/>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row>
    <row r="28" spans="1:135" s="8" customFormat="1" x14ac:dyDescent="0.25">
      <c r="A28" s="19"/>
      <c r="B28" s="19"/>
      <c r="C28" s="19"/>
      <c r="D28" s="9" t="str">
        <f t="shared" si="1"/>
        <v xml:space="preserve"> </v>
      </c>
      <c r="E28" s="9"/>
      <c r="F28" s="9">
        <f t="shared" si="0"/>
        <v>0</v>
      </c>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105"/>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row>
    <row r="29" spans="1:135" s="8" customFormat="1" x14ac:dyDescent="0.25">
      <c r="A29" s="19"/>
      <c r="B29" s="19"/>
      <c r="C29" s="19"/>
      <c r="D29" s="9" t="str">
        <f t="shared" si="1"/>
        <v xml:space="preserve"> </v>
      </c>
      <c r="E29" s="9"/>
      <c r="F29" s="9">
        <f t="shared" si="0"/>
        <v>0</v>
      </c>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105"/>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row>
    <row r="30" spans="1:135" s="8" customFormat="1" x14ac:dyDescent="0.25">
      <c r="A30" s="19"/>
      <c r="B30" s="19"/>
      <c r="C30" s="19"/>
      <c r="D30" s="9" t="str">
        <f t="shared" si="1"/>
        <v xml:space="preserve"> </v>
      </c>
      <c r="E30" s="9"/>
      <c r="F30" s="9">
        <f t="shared" si="0"/>
        <v>0</v>
      </c>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105"/>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row>
    <row r="31" spans="1:135" s="8" customFormat="1" x14ac:dyDescent="0.25">
      <c r="A31" s="19"/>
      <c r="B31" s="19"/>
      <c r="C31" s="19"/>
      <c r="D31" s="9" t="str">
        <f t="shared" si="1"/>
        <v xml:space="preserve"> </v>
      </c>
      <c r="E31" s="9"/>
      <c r="F31" s="9">
        <f t="shared" si="0"/>
        <v>0</v>
      </c>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105"/>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row>
    <row r="32" spans="1:135" s="8" customFormat="1" x14ac:dyDescent="0.25">
      <c r="A32" s="19"/>
      <c r="B32" s="19"/>
      <c r="C32" s="19"/>
      <c r="D32" s="9" t="str">
        <f t="shared" si="1"/>
        <v xml:space="preserve"> </v>
      </c>
      <c r="E32" s="9"/>
      <c r="F32" s="9">
        <f t="shared" si="0"/>
        <v>0</v>
      </c>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105"/>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row>
    <row r="33" spans="1:135" s="8" customFormat="1" x14ac:dyDescent="0.25">
      <c r="A33" s="19"/>
      <c r="B33" s="19"/>
      <c r="C33" s="19"/>
      <c r="D33" s="9" t="str">
        <f t="shared" si="1"/>
        <v xml:space="preserve"> </v>
      </c>
      <c r="E33" s="9"/>
      <c r="F33" s="9">
        <f t="shared" si="0"/>
        <v>0</v>
      </c>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105"/>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row>
    <row r="34" spans="1:135" s="8" customFormat="1" x14ac:dyDescent="0.25">
      <c r="A34" s="20"/>
      <c r="B34" s="20"/>
      <c r="C34" s="20"/>
      <c r="D34" s="9" t="str">
        <f t="shared" si="1"/>
        <v xml:space="preserve"> </v>
      </c>
      <c r="E34" s="9"/>
      <c r="F34" s="9">
        <f t="shared" si="0"/>
        <v>0</v>
      </c>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105"/>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row>
    <row r="35" spans="1:135" s="8" customFormat="1" x14ac:dyDescent="0.25">
      <c r="A35" s="19"/>
      <c r="B35" s="21"/>
      <c r="C35" s="21"/>
      <c r="D35" s="9" t="str">
        <f t="shared" si="1"/>
        <v xml:space="preserve"> </v>
      </c>
      <c r="E35" s="9"/>
      <c r="F35" s="9">
        <f t="shared" si="0"/>
        <v>0</v>
      </c>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105"/>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row>
    <row r="36" spans="1:135" s="8" customFormat="1" x14ac:dyDescent="0.25">
      <c r="A36" s="19"/>
      <c r="B36" s="19"/>
      <c r="C36" s="19"/>
      <c r="D36" s="9" t="str">
        <f t="shared" si="1"/>
        <v xml:space="preserve"> </v>
      </c>
      <c r="E36" s="9"/>
      <c r="F36" s="9">
        <f t="shared" si="0"/>
        <v>0</v>
      </c>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105"/>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row>
    <row r="37" spans="1:135" s="8" customFormat="1" x14ac:dyDescent="0.25">
      <c r="A37" s="19"/>
      <c r="B37" s="19"/>
      <c r="C37" s="19"/>
      <c r="D37" s="9" t="str">
        <f t="shared" si="1"/>
        <v xml:space="preserve"> </v>
      </c>
      <c r="E37" s="9"/>
      <c r="F37" s="9">
        <f t="shared" si="0"/>
        <v>0</v>
      </c>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105"/>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row>
    <row r="38" spans="1:135" s="8" customFormat="1" x14ac:dyDescent="0.25">
      <c r="A38" s="19"/>
      <c r="B38" s="19"/>
      <c r="C38" s="19"/>
      <c r="D38" s="9" t="str">
        <f t="shared" si="1"/>
        <v xml:space="preserve"> </v>
      </c>
      <c r="E38" s="9"/>
      <c r="F38" s="9">
        <f t="shared" si="0"/>
        <v>0</v>
      </c>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105"/>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row>
    <row r="39" spans="1:135" s="8" customFormat="1" x14ac:dyDescent="0.25">
      <c r="A39" s="19"/>
      <c r="B39" s="19"/>
      <c r="C39" s="19"/>
      <c r="D39" s="9" t="str">
        <f t="shared" si="1"/>
        <v xml:space="preserve"> </v>
      </c>
      <c r="E39" s="9"/>
      <c r="F39" s="9">
        <f t="shared" si="0"/>
        <v>0</v>
      </c>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105"/>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row>
    <row r="40" spans="1:135" s="8" customFormat="1" x14ac:dyDescent="0.25">
      <c r="A40" s="19"/>
      <c r="B40" s="19"/>
      <c r="C40" s="19"/>
      <c r="D40" s="9" t="str">
        <f t="shared" si="1"/>
        <v xml:space="preserve"> </v>
      </c>
      <c r="E40" s="9"/>
      <c r="F40" s="9">
        <f t="shared" si="0"/>
        <v>0</v>
      </c>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105"/>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row>
    <row r="41" spans="1:135" s="8" customFormat="1" x14ac:dyDescent="0.25">
      <c r="A41" s="19"/>
      <c r="B41" s="19"/>
      <c r="C41" s="19"/>
      <c r="D41" s="9" t="str">
        <f t="shared" si="1"/>
        <v xml:space="preserve"> </v>
      </c>
      <c r="E41" s="9"/>
      <c r="F41" s="9">
        <f t="shared" si="0"/>
        <v>0</v>
      </c>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105"/>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row>
    <row r="42" spans="1:135" s="8" customFormat="1" x14ac:dyDescent="0.25">
      <c r="A42" s="19"/>
      <c r="B42" s="19"/>
      <c r="C42" s="19"/>
      <c r="D42" s="9" t="str">
        <f t="shared" si="1"/>
        <v xml:space="preserve"> </v>
      </c>
      <c r="E42" s="9"/>
      <c r="F42" s="9">
        <f t="shared" si="0"/>
        <v>0</v>
      </c>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105"/>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row>
    <row r="43" spans="1:135" s="8" customFormat="1" x14ac:dyDescent="0.25">
      <c r="A43" s="19"/>
      <c r="B43" s="19"/>
      <c r="C43" s="19"/>
      <c r="D43" s="9" t="str">
        <f t="shared" si="1"/>
        <v xml:space="preserve"> </v>
      </c>
      <c r="E43" s="9"/>
      <c r="F43" s="9">
        <f t="shared" si="0"/>
        <v>0</v>
      </c>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105"/>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row>
    <row r="44" spans="1:135" s="8" customFormat="1" x14ac:dyDescent="0.25">
      <c r="A44" s="19"/>
      <c r="B44" s="19"/>
      <c r="C44" s="19"/>
      <c r="D44" s="9" t="str">
        <f t="shared" si="1"/>
        <v xml:space="preserve"> </v>
      </c>
      <c r="E44" s="9"/>
      <c r="F44" s="9">
        <f t="shared" si="0"/>
        <v>0</v>
      </c>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105"/>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row>
    <row r="45" spans="1:135" s="8" customFormat="1" x14ac:dyDescent="0.25">
      <c r="A45" s="19"/>
      <c r="B45" s="19"/>
      <c r="C45" s="19"/>
      <c r="D45" s="9" t="str">
        <f t="shared" si="1"/>
        <v xml:space="preserve"> </v>
      </c>
      <c r="E45" s="9"/>
      <c r="F45" s="9">
        <f t="shared" si="0"/>
        <v>0</v>
      </c>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105"/>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row>
    <row r="46" spans="1:135" s="8" customFormat="1" x14ac:dyDescent="0.25">
      <c r="A46" s="19"/>
      <c r="B46" s="19"/>
      <c r="C46" s="19"/>
      <c r="D46" s="9" t="str">
        <f t="shared" si="1"/>
        <v xml:space="preserve"> </v>
      </c>
      <c r="E46" s="9"/>
      <c r="F46" s="9">
        <f t="shared" si="0"/>
        <v>0</v>
      </c>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105"/>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row>
    <row r="47" spans="1:135" s="8" customFormat="1" x14ac:dyDescent="0.25">
      <c r="A47" s="19"/>
      <c r="B47" s="19"/>
      <c r="C47" s="19"/>
      <c r="D47" s="9" t="str">
        <f t="shared" si="1"/>
        <v xml:space="preserve"> </v>
      </c>
      <c r="E47" s="9"/>
      <c r="F47" s="9">
        <f t="shared" si="0"/>
        <v>0</v>
      </c>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105"/>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row>
    <row r="48" spans="1:135" s="8" customFormat="1" x14ac:dyDescent="0.25">
      <c r="A48" s="19"/>
      <c r="B48" s="19"/>
      <c r="C48" s="19"/>
      <c r="D48" s="9" t="str">
        <f t="shared" si="1"/>
        <v xml:space="preserve"> </v>
      </c>
      <c r="E48" s="9"/>
      <c r="F48" s="9">
        <f t="shared" si="0"/>
        <v>0</v>
      </c>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105"/>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row>
    <row r="49" spans="1:135" s="8" customFormat="1" x14ac:dyDescent="0.25">
      <c r="A49" s="19"/>
      <c r="B49" s="19"/>
      <c r="C49" s="19"/>
      <c r="D49" s="9" t="str">
        <f t="shared" si="1"/>
        <v xml:space="preserve"> </v>
      </c>
      <c r="E49" s="9"/>
      <c r="F49" s="9">
        <f t="shared" si="0"/>
        <v>0</v>
      </c>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105"/>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row>
    <row r="50" spans="1:135" s="8" customFormat="1" x14ac:dyDescent="0.25">
      <c r="A50" s="19"/>
      <c r="B50" s="19"/>
      <c r="C50" s="19"/>
      <c r="D50" s="9" t="str">
        <f t="shared" si="1"/>
        <v xml:space="preserve"> </v>
      </c>
      <c r="E50" s="9"/>
      <c r="F50" s="9">
        <f t="shared" si="0"/>
        <v>0</v>
      </c>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105"/>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row>
    <row r="51" spans="1:135" s="8" customFormat="1" x14ac:dyDescent="0.25">
      <c r="A51" s="19"/>
      <c r="B51" s="19"/>
      <c r="C51" s="19"/>
      <c r="D51" s="9" t="str">
        <f t="shared" si="1"/>
        <v xml:space="preserve"> </v>
      </c>
      <c r="E51" s="9"/>
      <c r="F51" s="9">
        <f t="shared" si="0"/>
        <v>0</v>
      </c>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105"/>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row>
    <row r="52" spans="1:135" s="8" customFormat="1" x14ac:dyDescent="0.25">
      <c r="A52" s="19"/>
      <c r="B52" s="19"/>
      <c r="C52" s="19"/>
      <c r="D52" s="9" t="str">
        <f t="shared" si="1"/>
        <v xml:space="preserve"> </v>
      </c>
      <c r="E52" s="9"/>
      <c r="F52" s="9">
        <f t="shared" si="0"/>
        <v>0</v>
      </c>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105"/>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row>
    <row r="53" spans="1:135" s="8" customFormat="1" x14ac:dyDescent="0.25">
      <c r="A53" s="19"/>
      <c r="B53" s="19"/>
      <c r="C53" s="19"/>
      <c r="D53" s="9" t="str">
        <f t="shared" si="1"/>
        <v xml:space="preserve"> </v>
      </c>
      <c r="E53" s="9"/>
      <c r="F53" s="9">
        <f t="shared" si="0"/>
        <v>0</v>
      </c>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105"/>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row>
    <row r="54" spans="1:135" s="8" customFormat="1" x14ac:dyDescent="0.25">
      <c r="A54" s="19"/>
      <c r="B54" s="19"/>
      <c r="C54" s="19"/>
      <c r="D54" s="9" t="str">
        <f t="shared" si="1"/>
        <v xml:space="preserve"> </v>
      </c>
      <c r="E54" s="9"/>
      <c r="F54" s="9">
        <f t="shared" si="0"/>
        <v>0</v>
      </c>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105"/>
      <c r="DC54" s="34"/>
      <c r="DD54" s="34"/>
      <c r="DE54" s="34"/>
      <c r="DF54" s="34"/>
      <c r="DG54" s="34"/>
      <c r="DH54" s="34"/>
      <c r="DI54" s="34"/>
      <c r="DJ54" s="34"/>
      <c r="DK54" s="34"/>
      <c r="DL54" s="34"/>
      <c r="DM54" s="34"/>
      <c r="DN54" s="34"/>
      <c r="DO54" s="34"/>
      <c r="DP54" s="34"/>
      <c r="DQ54" s="34"/>
      <c r="DR54" s="34"/>
      <c r="DS54" s="34"/>
      <c r="DT54" s="34"/>
      <c r="DU54" s="34"/>
      <c r="DV54" s="34"/>
      <c r="DW54" s="34"/>
      <c r="DX54" s="34"/>
      <c r="DY54" s="34"/>
      <c r="DZ54" s="34"/>
      <c r="EA54" s="34"/>
      <c r="EB54" s="34"/>
      <c r="EC54" s="34"/>
      <c r="ED54" s="34"/>
      <c r="EE54" s="34"/>
    </row>
    <row r="55" spans="1:135" s="8" customFormat="1" x14ac:dyDescent="0.25">
      <c r="A55" s="19"/>
      <c r="B55" s="19"/>
      <c r="C55" s="19"/>
      <c r="D55" s="9" t="str">
        <f t="shared" si="1"/>
        <v xml:space="preserve"> </v>
      </c>
      <c r="E55" s="9"/>
      <c r="F55" s="9">
        <f t="shared" si="0"/>
        <v>0</v>
      </c>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105"/>
      <c r="DC55" s="34"/>
      <c r="DD55" s="34"/>
      <c r="DE55" s="34"/>
      <c r="DF55" s="34"/>
      <c r="DG55" s="34"/>
      <c r="DH55" s="34"/>
      <c r="DI55" s="34"/>
      <c r="DJ55" s="34"/>
      <c r="DK55" s="34"/>
      <c r="DL55" s="34"/>
      <c r="DM55" s="34"/>
      <c r="DN55" s="34"/>
      <c r="DO55" s="34"/>
      <c r="DP55" s="34"/>
      <c r="DQ55" s="34"/>
      <c r="DR55" s="34"/>
      <c r="DS55" s="34"/>
      <c r="DT55" s="34"/>
      <c r="DU55" s="34"/>
      <c r="DV55" s="34"/>
      <c r="DW55" s="34"/>
      <c r="DX55" s="34"/>
      <c r="DY55" s="34"/>
      <c r="DZ55" s="34"/>
      <c r="EA55" s="34"/>
      <c r="EB55" s="34"/>
      <c r="EC55" s="34"/>
      <c r="ED55" s="34"/>
      <c r="EE55" s="34"/>
    </row>
    <row r="56" spans="1:135" s="8" customFormat="1" x14ac:dyDescent="0.25">
      <c r="A56" s="19"/>
      <c r="B56" s="19"/>
      <c r="C56" s="19"/>
      <c r="D56" s="9" t="str">
        <f t="shared" si="1"/>
        <v xml:space="preserve"> </v>
      </c>
      <c r="E56" s="9"/>
      <c r="F56" s="9">
        <f t="shared" si="0"/>
        <v>0</v>
      </c>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105"/>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row>
    <row r="57" spans="1:135" s="8" customFormat="1" x14ac:dyDescent="0.25">
      <c r="A57" s="19"/>
      <c r="B57" s="19"/>
      <c r="C57" s="19"/>
      <c r="D57" s="9" t="str">
        <f t="shared" si="1"/>
        <v xml:space="preserve"> </v>
      </c>
      <c r="E57" s="9"/>
      <c r="F57" s="9">
        <f t="shared" si="0"/>
        <v>0</v>
      </c>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105"/>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row>
    <row r="58" spans="1:135" s="8" customFormat="1" x14ac:dyDescent="0.25">
      <c r="A58" s="19"/>
      <c r="B58" s="19"/>
      <c r="C58" s="19"/>
      <c r="D58" s="9" t="str">
        <f t="shared" si="1"/>
        <v xml:space="preserve"> </v>
      </c>
      <c r="E58" s="9"/>
      <c r="F58" s="9">
        <f t="shared" si="0"/>
        <v>0</v>
      </c>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105"/>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row>
    <row r="59" spans="1:135" s="8" customFormat="1" x14ac:dyDescent="0.25">
      <c r="A59" s="19"/>
      <c r="B59" s="19"/>
      <c r="C59" s="19"/>
      <c r="D59" s="9" t="str">
        <f t="shared" si="1"/>
        <v xml:space="preserve"> </v>
      </c>
      <c r="E59" s="9"/>
      <c r="F59" s="9">
        <f t="shared" si="0"/>
        <v>0</v>
      </c>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105"/>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row>
    <row r="60" spans="1:135" s="8" customFormat="1" x14ac:dyDescent="0.25">
      <c r="A60" s="19"/>
      <c r="B60" s="19"/>
      <c r="C60" s="19"/>
      <c r="D60" s="9" t="str">
        <f t="shared" si="1"/>
        <v xml:space="preserve"> </v>
      </c>
      <c r="E60" s="9"/>
      <c r="F60" s="9">
        <f t="shared" si="0"/>
        <v>0</v>
      </c>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105"/>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row>
    <row r="61" spans="1:135" s="8" customFormat="1" x14ac:dyDescent="0.25">
      <c r="A61" s="19"/>
      <c r="B61" s="19"/>
      <c r="C61" s="19"/>
      <c r="D61" s="9" t="str">
        <f t="shared" si="1"/>
        <v xml:space="preserve"> </v>
      </c>
      <c r="E61" s="9"/>
      <c r="F61" s="9">
        <f t="shared" si="0"/>
        <v>0</v>
      </c>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105"/>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row>
    <row r="62" spans="1:135" s="8" customFormat="1" x14ac:dyDescent="0.25">
      <c r="A62" s="19"/>
      <c r="B62" s="19"/>
      <c r="C62" s="19"/>
      <c r="D62" s="9" t="str">
        <f t="shared" si="1"/>
        <v xml:space="preserve"> </v>
      </c>
      <c r="E62" s="9"/>
      <c r="F62" s="9">
        <f t="shared" si="0"/>
        <v>0</v>
      </c>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105"/>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row>
    <row r="63" spans="1:135" s="8" customFormat="1" x14ac:dyDescent="0.25">
      <c r="A63" s="19"/>
      <c r="B63" s="19"/>
      <c r="C63" s="19"/>
      <c r="D63" s="9" t="str">
        <f t="shared" si="1"/>
        <v xml:space="preserve"> </v>
      </c>
      <c r="E63" s="9"/>
      <c r="F63" s="9">
        <f t="shared" si="0"/>
        <v>0</v>
      </c>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105"/>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row>
    <row r="64" spans="1:135" s="8" customFormat="1" x14ac:dyDescent="0.25">
      <c r="A64" s="19"/>
      <c r="B64" s="19"/>
      <c r="C64" s="19"/>
      <c r="D64" s="9" t="str">
        <f t="shared" si="1"/>
        <v xml:space="preserve"> </v>
      </c>
      <c r="E64" s="9"/>
      <c r="F64" s="9">
        <f t="shared" si="0"/>
        <v>0</v>
      </c>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105"/>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row>
    <row r="65" spans="1:135" s="8" customFormat="1" x14ac:dyDescent="0.25">
      <c r="A65" s="19"/>
      <c r="B65" s="19"/>
      <c r="C65" s="19"/>
      <c r="D65" s="9" t="str">
        <f t="shared" si="1"/>
        <v xml:space="preserve"> </v>
      </c>
      <c r="E65" s="9"/>
      <c r="F65" s="9">
        <f t="shared" si="0"/>
        <v>0</v>
      </c>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105"/>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row>
    <row r="66" spans="1:135" s="8" customFormat="1" x14ac:dyDescent="0.25">
      <c r="A66" s="19"/>
      <c r="B66" s="19"/>
      <c r="C66" s="19"/>
      <c r="D66" s="9" t="str">
        <f t="shared" si="1"/>
        <v xml:space="preserve"> </v>
      </c>
      <c r="E66" s="9"/>
      <c r="F66" s="9">
        <f t="shared" si="0"/>
        <v>0</v>
      </c>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105"/>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row>
    <row r="67" spans="1:135" s="8" customFormat="1" x14ac:dyDescent="0.25">
      <c r="A67" s="19"/>
      <c r="B67" s="19"/>
      <c r="C67" s="19"/>
      <c r="D67" s="9" t="str">
        <f t="shared" si="1"/>
        <v xml:space="preserve"> </v>
      </c>
      <c r="E67" s="9"/>
      <c r="F67" s="9">
        <f t="shared" si="0"/>
        <v>0</v>
      </c>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105"/>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row>
    <row r="68" spans="1:135" s="8" customFormat="1" x14ac:dyDescent="0.25">
      <c r="A68" s="19"/>
      <c r="B68" s="19"/>
      <c r="C68" s="19"/>
      <c r="D68" s="9" t="str">
        <f t="shared" si="1"/>
        <v xml:space="preserve"> </v>
      </c>
      <c r="E68" s="9"/>
      <c r="F68" s="9">
        <f t="shared" ref="F68:F100" si="2">IFERROR(DATEDIF(C68,B68,"m"),0)</f>
        <v>0</v>
      </c>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105"/>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row>
    <row r="69" spans="1:135" s="8" customFormat="1" x14ac:dyDescent="0.25">
      <c r="A69" s="19"/>
      <c r="B69" s="19"/>
      <c r="C69" s="19"/>
      <c r="D69" s="9" t="str">
        <f t="shared" ref="D69:D100" si="3">IF(C69&gt;B69,"Prenatal",IF(C69&lt;B69,"Postpartum",IF((B69=0)," ")))</f>
        <v xml:space="preserve"> </v>
      </c>
      <c r="E69" s="9"/>
      <c r="F69" s="9">
        <f t="shared" si="2"/>
        <v>0</v>
      </c>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105"/>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row>
    <row r="70" spans="1:135" s="8" customFormat="1" x14ac:dyDescent="0.25">
      <c r="A70" s="19"/>
      <c r="B70" s="19"/>
      <c r="C70" s="19"/>
      <c r="D70" s="9" t="str">
        <f t="shared" si="3"/>
        <v xml:space="preserve"> </v>
      </c>
      <c r="E70" s="9"/>
      <c r="F70" s="9">
        <f t="shared" si="2"/>
        <v>0</v>
      </c>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105"/>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row>
    <row r="71" spans="1:135" s="8" customFormat="1" x14ac:dyDescent="0.25">
      <c r="A71" s="19"/>
      <c r="B71" s="19"/>
      <c r="C71" s="19"/>
      <c r="D71" s="9" t="str">
        <f t="shared" si="3"/>
        <v xml:space="preserve"> </v>
      </c>
      <c r="E71" s="9"/>
      <c r="F71" s="9">
        <f t="shared" si="2"/>
        <v>0</v>
      </c>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105"/>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row>
    <row r="72" spans="1:135" s="8" customFormat="1" x14ac:dyDescent="0.25">
      <c r="A72" s="19"/>
      <c r="B72" s="19"/>
      <c r="C72" s="19"/>
      <c r="D72" s="9" t="str">
        <f t="shared" si="3"/>
        <v xml:space="preserve"> </v>
      </c>
      <c r="E72" s="9"/>
      <c r="F72" s="9">
        <f t="shared" si="2"/>
        <v>0</v>
      </c>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105"/>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row>
    <row r="73" spans="1:135" s="8" customFormat="1" x14ac:dyDescent="0.25">
      <c r="A73" s="19"/>
      <c r="B73" s="19"/>
      <c r="C73" s="19"/>
      <c r="D73" s="9" t="str">
        <f t="shared" si="3"/>
        <v xml:space="preserve"> </v>
      </c>
      <c r="E73" s="9"/>
      <c r="F73" s="9">
        <f t="shared" si="2"/>
        <v>0</v>
      </c>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105"/>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row>
    <row r="74" spans="1:135" s="8" customFormat="1" x14ac:dyDescent="0.25">
      <c r="A74" s="19"/>
      <c r="B74" s="19"/>
      <c r="C74" s="19"/>
      <c r="D74" s="9" t="str">
        <f t="shared" si="3"/>
        <v xml:space="preserve"> </v>
      </c>
      <c r="E74" s="9"/>
      <c r="F74" s="9">
        <f t="shared" si="2"/>
        <v>0</v>
      </c>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105"/>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row>
    <row r="75" spans="1:135" s="8" customFormat="1" x14ac:dyDescent="0.25">
      <c r="A75" s="19"/>
      <c r="B75" s="19"/>
      <c r="C75" s="19"/>
      <c r="D75" s="9" t="str">
        <f t="shared" si="3"/>
        <v xml:space="preserve"> </v>
      </c>
      <c r="E75" s="9"/>
      <c r="F75" s="9">
        <f t="shared" si="2"/>
        <v>0</v>
      </c>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105"/>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row>
    <row r="76" spans="1:135" s="8" customFormat="1" x14ac:dyDescent="0.25">
      <c r="A76" s="19"/>
      <c r="B76" s="19"/>
      <c r="C76" s="19"/>
      <c r="D76" s="9" t="str">
        <f t="shared" si="3"/>
        <v xml:space="preserve"> </v>
      </c>
      <c r="E76" s="9"/>
      <c r="F76" s="9">
        <f t="shared" si="2"/>
        <v>0</v>
      </c>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105"/>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row>
    <row r="77" spans="1:135" s="8" customFormat="1" x14ac:dyDescent="0.25">
      <c r="A77" s="19"/>
      <c r="B77" s="19"/>
      <c r="C77" s="19"/>
      <c r="D77" s="9" t="str">
        <f t="shared" si="3"/>
        <v xml:space="preserve"> </v>
      </c>
      <c r="E77" s="9"/>
      <c r="F77" s="9">
        <f t="shared" si="2"/>
        <v>0</v>
      </c>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105"/>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row>
    <row r="78" spans="1:135" s="8" customFormat="1" x14ac:dyDescent="0.25">
      <c r="A78" s="19"/>
      <c r="B78" s="19"/>
      <c r="C78" s="19"/>
      <c r="D78" s="9" t="str">
        <f t="shared" si="3"/>
        <v xml:space="preserve"> </v>
      </c>
      <c r="E78" s="9"/>
      <c r="F78" s="9">
        <f t="shared" si="2"/>
        <v>0</v>
      </c>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105"/>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row>
    <row r="79" spans="1:135" s="8" customFormat="1" x14ac:dyDescent="0.25">
      <c r="A79" s="19"/>
      <c r="B79" s="19"/>
      <c r="C79" s="19"/>
      <c r="D79" s="9" t="str">
        <f t="shared" si="3"/>
        <v xml:space="preserve"> </v>
      </c>
      <c r="E79" s="9"/>
      <c r="F79" s="9">
        <f t="shared" si="2"/>
        <v>0</v>
      </c>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105"/>
      <c r="DC79" s="34"/>
      <c r="DD79" s="34"/>
      <c r="DE79" s="34"/>
      <c r="DF79" s="34"/>
      <c r="DG79" s="34"/>
      <c r="DH79" s="34"/>
      <c r="DI79" s="34"/>
      <c r="DJ79" s="34"/>
      <c r="DK79" s="34"/>
      <c r="DL79" s="34"/>
      <c r="DM79" s="34"/>
      <c r="DN79" s="34"/>
      <c r="DO79" s="34"/>
      <c r="DP79" s="34"/>
      <c r="DQ79" s="34"/>
      <c r="DR79" s="34"/>
      <c r="DS79" s="34"/>
      <c r="DT79" s="34"/>
      <c r="DU79" s="34"/>
      <c r="DV79" s="34"/>
      <c r="DW79" s="34"/>
      <c r="DX79" s="34"/>
      <c r="DY79" s="34"/>
      <c r="DZ79" s="34"/>
      <c r="EA79" s="34"/>
      <c r="EB79" s="34"/>
      <c r="EC79" s="34"/>
      <c r="ED79" s="34"/>
      <c r="EE79" s="34"/>
    </row>
    <row r="80" spans="1:135" s="8" customFormat="1" x14ac:dyDescent="0.25">
      <c r="A80" s="19"/>
      <c r="B80" s="19"/>
      <c r="C80" s="19"/>
      <c r="D80" s="9" t="str">
        <f t="shared" si="3"/>
        <v xml:space="preserve"> </v>
      </c>
      <c r="E80" s="9"/>
      <c r="F80" s="9">
        <f t="shared" si="2"/>
        <v>0</v>
      </c>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105"/>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row>
    <row r="81" spans="1:135" s="8" customFormat="1" x14ac:dyDescent="0.25">
      <c r="A81" s="19"/>
      <c r="B81" s="19"/>
      <c r="C81" s="19"/>
      <c r="D81" s="9" t="str">
        <f t="shared" si="3"/>
        <v xml:space="preserve"> </v>
      </c>
      <c r="E81" s="9"/>
      <c r="F81" s="9">
        <f t="shared" si="2"/>
        <v>0</v>
      </c>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105"/>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row>
    <row r="82" spans="1:135" s="8" customFormat="1" x14ac:dyDescent="0.25">
      <c r="A82" s="19"/>
      <c r="B82" s="19"/>
      <c r="C82" s="19"/>
      <c r="D82" s="9" t="str">
        <f t="shared" si="3"/>
        <v xml:space="preserve"> </v>
      </c>
      <c r="E82" s="9"/>
      <c r="F82" s="9">
        <f t="shared" si="2"/>
        <v>0</v>
      </c>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105"/>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row>
    <row r="83" spans="1:135" s="8" customFormat="1" x14ac:dyDescent="0.25">
      <c r="A83" s="19"/>
      <c r="B83" s="19"/>
      <c r="C83" s="19"/>
      <c r="D83" s="9" t="str">
        <f t="shared" si="3"/>
        <v xml:space="preserve"> </v>
      </c>
      <c r="E83" s="9"/>
      <c r="F83" s="9">
        <f t="shared" si="2"/>
        <v>0</v>
      </c>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105"/>
      <c r="DC83" s="34"/>
      <c r="DD83" s="34"/>
      <c r="DE83" s="34"/>
      <c r="DF83" s="34"/>
      <c r="DG83" s="34"/>
      <c r="DH83" s="34"/>
      <c r="DI83" s="34"/>
      <c r="DJ83" s="34"/>
      <c r="DK83" s="34"/>
      <c r="DL83" s="34"/>
      <c r="DM83" s="34"/>
      <c r="DN83" s="34"/>
      <c r="DO83" s="34"/>
      <c r="DP83" s="34"/>
      <c r="DQ83" s="34"/>
      <c r="DR83" s="34"/>
      <c r="DS83" s="34"/>
      <c r="DT83" s="34"/>
      <c r="DU83" s="34"/>
      <c r="DV83" s="34"/>
      <c r="DW83" s="34"/>
      <c r="DX83" s="34"/>
      <c r="DY83" s="34"/>
      <c r="DZ83" s="34"/>
      <c r="EA83" s="34"/>
      <c r="EB83" s="34"/>
      <c r="EC83" s="34"/>
      <c r="ED83" s="34"/>
      <c r="EE83" s="34"/>
    </row>
    <row r="84" spans="1:135" s="8" customFormat="1" x14ac:dyDescent="0.25">
      <c r="A84" s="19"/>
      <c r="B84" s="19"/>
      <c r="C84" s="19"/>
      <c r="D84" s="9" t="str">
        <f t="shared" si="3"/>
        <v xml:space="preserve"> </v>
      </c>
      <c r="E84" s="9"/>
      <c r="F84" s="9">
        <f t="shared" si="2"/>
        <v>0</v>
      </c>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105"/>
      <c r="DC84" s="34"/>
      <c r="DD84" s="34"/>
      <c r="DE84" s="34"/>
      <c r="DF84" s="34"/>
      <c r="DG84" s="34"/>
      <c r="DH84" s="34"/>
      <c r="DI84" s="34"/>
      <c r="DJ84" s="34"/>
      <c r="DK84" s="34"/>
      <c r="DL84" s="34"/>
      <c r="DM84" s="34"/>
      <c r="DN84" s="34"/>
      <c r="DO84" s="34"/>
      <c r="DP84" s="34"/>
      <c r="DQ84" s="34"/>
      <c r="DR84" s="34"/>
      <c r="DS84" s="34"/>
      <c r="DT84" s="34"/>
      <c r="DU84" s="34"/>
      <c r="DV84" s="34"/>
      <c r="DW84" s="34"/>
      <c r="DX84" s="34"/>
      <c r="DY84" s="34"/>
      <c r="DZ84" s="34"/>
      <c r="EA84" s="34"/>
      <c r="EB84" s="34"/>
      <c r="EC84" s="34"/>
      <c r="ED84" s="34"/>
      <c r="EE84" s="34"/>
    </row>
    <row r="85" spans="1:135" s="8" customFormat="1" x14ac:dyDescent="0.25">
      <c r="A85" s="19"/>
      <c r="B85" s="19"/>
      <c r="C85" s="19"/>
      <c r="D85" s="9" t="str">
        <f t="shared" si="3"/>
        <v xml:space="preserve"> </v>
      </c>
      <c r="E85" s="9"/>
      <c r="F85" s="9">
        <f t="shared" si="2"/>
        <v>0</v>
      </c>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105"/>
      <c r="DC85" s="34"/>
      <c r="DD85" s="34"/>
      <c r="DE85" s="34"/>
      <c r="DF85" s="34"/>
      <c r="DG85" s="34"/>
      <c r="DH85" s="34"/>
      <c r="DI85" s="34"/>
      <c r="DJ85" s="34"/>
      <c r="DK85" s="34"/>
      <c r="DL85" s="34"/>
      <c r="DM85" s="34"/>
      <c r="DN85" s="34"/>
      <c r="DO85" s="34"/>
      <c r="DP85" s="34"/>
      <c r="DQ85" s="34"/>
      <c r="DR85" s="34"/>
      <c r="DS85" s="34"/>
      <c r="DT85" s="34"/>
      <c r="DU85" s="34"/>
      <c r="DV85" s="34"/>
      <c r="DW85" s="34"/>
      <c r="DX85" s="34"/>
      <c r="DY85" s="34"/>
      <c r="DZ85" s="34"/>
      <c r="EA85" s="34"/>
      <c r="EB85" s="34"/>
      <c r="EC85" s="34"/>
      <c r="ED85" s="34"/>
      <c r="EE85" s="34"/>
    </row>
    <row r="86" spans="1:135" s="8" customFormat="1" x14ac:dyDescent="0.25">
      <c r="A86" s="19"/>
      <c r="B86" s="19"/>
      <c r="C86" s="19"/>
      <c r="D86" s="9" t="str">
        <f t="shared" si="3"/>
        <v xml:space="preserve"> </v>
      </c>
      <c r="E86" s="9"/>
      <c r="F86" s="9">
        <f t="shared" si="2"/>
        <v>0</v>
      </c>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105"/>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row>
    <row r="87" spans="1:135" s="8" customFormat="1" x14ac:dyDescent="0.25">
      <c r="A87" s="19"/>
      <c r="B87" s="19"/>
      <c r="C87" s="19"/>
      <c r="D87" s="9" t="str">
        <f t="shared" si="3"/>
        <v xml:space="preserve"> </v>
      </c>
      <c r="E87" s="9"/>
      <c r="F87" s="9">
        <f t="shared" si="2"/>
        <v>0</v>
      </c>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105"/>
      <c r="DC87" s="34"/>
      <c r="DD87" s="34"/>
      <c r="DE87" s="34"/>
      <c r="DF87" s="34"/>
      <c r="DG87" s="34"/>
      <c r="DH87" s="34"/>
      <c r="DI87" s="34"/>
      <c r="DJ87" s="34"/>
      <c r="DK87" s="34"/>
      <c r="DL87" s="34"/>
      <c r="DM87" s="34"/>
      <c r="DN87" s="34"/>
      <c r="DO87" s="34"/>
      <c r="DP87" s="34"/>
      <c r="DQ87" s="34"/>
      <c r="DR87" s="34"/>
      <c r="DS87" s="34"/>
      <c r="DT87" s="34"/>
      <c r="DU87" s="34"/>
      <c r="DV87" s="34"/>
      <c r="DW87" s="34"/>
      <c r="DX87" s="34"/>
      <c r="DY87" s="34"/>
      <c r="DZ87" s="34"/>
      <c r="EA87" s="34"/>
      <c r="EB87" s="34"/>
      <c r="EC87" s="34"/>
      <c r="ED87" s="34"/>
      <c r="EE87" s="34"/>
    </row>
    <row r="88" spans="1:135" s="8" customFormat="1" x14ac:dyDescent="0.25">
      <c r="A88" s="19"/>
      <c r="B88" s="19"/>
      <c r="C88" s="19"/>
      <c r="D88" s="9" t="str">
        <f t="shared" si="3"/>
        <v xml:space="preserve"> </v>
      </c>
      <c r="E88" s="9"/>
      <c r="F88" s="9">
        <f t="shared" si="2"/>
        <v>0</v>
      </c>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105"/>
      <c r="DC88" s="34"/>
      <c r="DD88" s="34"/>
      <c r="DE88" s="34"/>
      <c r="DF88" s="34"/>
      <c r="DG88" s="34"/>
      <c r="DH88" s="34"/>
      <c r="DI88" s="34"/>
      <c r="DJ88" s="34"/>
      <c r="DK88" s="34"/>
      <c r="DL88" s="34"/>
      <c r="DM88" s="34"/>
      <c r="DN88" s="34"/>
      <c r="DO88" s="34"/>
      <c r="DP88" s="34"/>
      <c r="DQ88" s="34"/>
      <c r="DR88" s="34"/>
      <c r="DS88" s="34"/>
      <c r="DT88" s="34"/>
      <c r="DU88" s="34"/>
      <c r="DV88" s="34"/>
      <c r="DW88" s="34"/>
      <c r="DX88" s="34"/>
      <c r="DY88" s="34"/>
      <c r="DZ88" s="34"/>
      <c r="EA88" s="34"/>
      <c r="EB88" s="34"/>
      <c r="EC88" s="34"/>
      <c r="ED88" s="34"/>
      <c r="EE88" s="34"/>
    </row>
    <row r="89" spans="1:135" s="8" customFormat="1" x14ac:dyDescent="0.25">
      <c r="A89" s="19"/>
      <c r="B89" s="19"/>
      <c r="C89" s="19"/>
      <c r="D89" s="9" t="str">
        <f t="shared" si="3"/>
        <v xml:space="preserve"> </v>
      </c>
      <c r="E89" s="9"/>
      <c r="F89" s="9">
        <f t="shared" si="2"/>
        <v>0</v>
      </c>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105"/>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row>
    <row r="90" spans="1:135" s="8" customFormat="1" x14ac:dyDescent="0.25">
      <c r="A90" s="19"/>
      <c r="B90" s="19"/>
      <c r="C90" s="19"/>
      <c r="D90" s="9" t="str">
        <f t="shared" si="3"/>
        <v xml:space="preserve"> </v>
      </c>
      <c r="E90" s="9"/>
      <c r="F90" s="9">
        <f t="shared" si="2"/>
        <v>0</v>
      </c>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105"/>
      <c r="DC90" s="34"/>
      <c r="DD90" s="34"/>
      <c r="DE90" s="34"/>
      <c r="DF90" s="34"/>
      <c r="DG90" s="34"/>
      <c r="DH90" s="34"/>
      <c r="DI90" s="34"/>
      <c r="DJ90" s="34"/>
      <c r="DK90" s="34"/>
      <c r="DL90" s="34"/>
      <c r="DM90" s="34"/>
      <c r="DN90" s="34"/>
      <c r="DO90" s="34"/>
      <c r="DP90" s="34"/>
      <c r="DQ90" s="34"/>
      <c r="DR90" s="34"/>
      <c r="DS90" s="34"/>
      <c r="DT90" s="34"/>
      <c r="DU90" s="34"/>
      <c r="DV90" s="34"/>
      <c r="DW90" s="34"/>
      <c r="DX90" s="34"/>
      <c r="DY90" s="34"/>
      <c r="DZ90" s="34"/>
      <c r="EA90" s="34"/>
      <c r="EB90" s="34"/>
      <c r="EC90" s="34"/>
      <c r="ED90" s="34"/>
      <c r="EE90" s="34"/>
    </row>
    <row r="91" spans="1:135" s="8" customFormat="1" x14ac:dyDescent="0.25">
      <c r="A91" s="19"/>
      <c r="B91" s="19"/>
      <c r="C91" s="19"/>
      <c r="D91" s="9" t="str">
        <f t="shared" si="3"/>
        <v xml:space="preserve"> </v>
      </c>
      <c r="E91" s="9"/>
      <c r="F91" s="9">
        <f t="shared" si="2"/>
        <v>0</v>
      </c>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105"/>
      <c r="DC91" s="34"/>
      <c r="DD91" s="34"/>
      <c r="DE91" s="34"/>
      <c r="DF91" s="34"/>
      <c r="DG91" s="34"/>
      <c r="DH91" s="34"/>
      <c r="DI91" s="34"/>
      <c r="DJ91" s="34"/>
      <c r="DK91" s="34"/>
      <c r="DL91" s="34"/>
      <c r="DM91" s="34"/>
      <c r="DN91" s="34"/>
      <c r="DO91" s="34"/>
      <c r="DP91" s="34"/>
      <c r="DQ91" s="34"/>
      <c r="DR91" s="34"/>
      <c r="DS91" s="34"/>
      <c r="DT91" s="34"/>
      <c r="DU91" s="34"/>
      <c r="DV91" s="34"/>
      <c r="DW91" s="34"/>
      <c r="DX91" s="34"/>
      <c r="DY91" s="34"/>
      <c r="DZ91" s="34"/>
      <c r="EA91" s="34"/>
      <c r="EB91" s="34"/>
      <c r="EC91" s="34"/>
      <c r="ED91" s="34"/>
      <c r="EE91" s="34"/>
    </row>
    <row r="92" spans="1:135" s="8" customFormat="1" x14ac:dyDescent="0.25">
      <c r="A92" s="19"/>
      <c r="B92" s="19"/>
      <c r="C92" s="19"/>
      <c r="D92" s="9" t="str">
        <f t="shared" si="3"/>
        <v xml:space="preserve"> </v>
      </c>
      <c r="E92" s="9"/>
      <c r="F92" s="9">
        <f t="shared" si="2"/>
        <v>0</v>
      </c>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105"/>
      <c r="DC92" s="34"/>
      <c r="DD92" s="34"/>
      <c r="DE92" s="34"/>
      <c r="DF92" s="34"/>
      <c r="DG92" s="34"/>
      <c r="DH92" s="34"/>
      <c r="DI92" s="34"/>
      <c r="DJ92" s="34"/>
      <c r="DK92" s="34"/>
      <c r="DL92" s="34"/>
      <c r="DM92" s="34"/>
      <c r="DN92" s="34"/>
      <c r="DO92" s="34"/>
      <c r="DP92" s="34"/>
      <c r="DQ92" s="34"/>
      <c r="DR92" s="34"/>
      <c r="DS92" s="34"/>
      <c r="DT92" s="34"/>
      <c r="DU92" s="34"/>
      <c r="DV92" s="34"/>
      <c r="DW92" s="34"/>
      <c r="DX92" s="34"/>
      <c r="DY92" s="34"/>
      <c r="DZ92" s="34"/>
      <c r="EA92" s="34"/>
      <c r="EB92" s="34"/>
      <c r="EC92" s="34"/>
      <c r="ED92" s="34"/>
      <c r="EE92" s="34"/>
    </row>
    <row r="93" spans="1:135" s="8" customFormat="1" x14ac:dyDescent="0.25">
      <c r="A93" s="19"/>
      <c r="B93" s="19"/>
      <c r="C93" s="19"/>
      <c r="D93" s="9" t="str">
        <f t="shared" si="3"/>
        <v xml:space="preserve"> </v>
      </c>
      <c r="E93" s="9"/>
      <c r="F93" s="9">
        <f t="shared" si="2"/>
        <v>0</v>
      </c>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105"/>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row>
    <row r="94" spans="1:135" s="8" customFormat="1" x14ac:dyDescent="0.25">
      <c r="A94" s="19"/>
      <c r="B94" s="19"/>
      <c r="C94" s="19"/>
      <c r="D94" s="9" t="str">
        <f t="shared" si="3"/>
        <v xml:space="preserve"> </v>
      </c>
      <c r="E94" s="9"/>
      <c r="F94" s="9">
        <f t="shared" si="2"/>
        <v>0</v>
      </c>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105"/>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row>
    <row r="95" spans="1:135" s="8" customFormat="1" x14ac:dyDescent="0.25">
      <c r="A95" s="19"/>
      <c r="B95" s="19"/>
      <c r="C95" s="19"/>
      <c r="D95" s="9" t="str">
        <f t="shared" si="3"/>
        <v xml:space="preserve"> </v>
      </c>
      <c r="E95" s="9"/>
      <c r="F95" s="9">
        <f t="shared" si="2"/>
        <v>0</v>
      </c>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105"/>
      <c r="DC95" s="34"/>
      <c r="DD95" s="34"/>
      <c r="DE95" s="34"/>
      <c r="DF95" s="34"/>
      <c r="DG95" s="34"/>
      <c r="DH95" s="34"/>
      <c r="DI95" s="34"/>
      <c r="DJ95" s="34"/>
      <c r="DK95" s="34"/>
      <c r="DL95" s="34"/>
      <c r="DM95" s="34"/>
      <c r="DN95" s="34"/>
      <c r="DO95" s="34"/>
      <c r="DP95" s="34"/>
      <c r="DQ95" s="34"/>
      <c r="DR95" s="34"/>
      <c r="DS95" s="34"/>
      <c r="DT95" s="34"/>
      <c r="DU95" s="34"/>
      <c r="DV95" s="34"/>
      <c r="DW95" s="34"/>
      <c r="DX95" s="34"/>
      <c r="DY95" s="34"/>
      <c r="DZ95" s="34"/>
      <c r="EA95" s="34"/>
      <c r="EB95" s="34"/>
      <c r="EC95" s="34"/>
      <c r="ED95" s="34"/>
      <c r="EE95" s="34"/>
    </row>
    <row r="96" spans="1:135" s="8" customFormat="1" x14ac:dyDescent="0.25">
      <c r="A96" s="19"/>
      <c r="B96" s="19"/>
      <c r="C96" s="19"/>
      <c r="D96" s="9" t="str">
        <f t="shared" si="3"/>
        <v xml:space="preserve"> </v>
      </c>
      <c r="E96" s="9"/>
      <c r="F96" s="9">
        <f t="shared" si="2"/>
        <v>0</v>
      </c>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105"/>
      <c r="DC96" s="34"/>
      <c r="DD96" s="34"/>
      <c r="DE96" s="34"/>
      <c r="DF96" s="34"/>
      <c r="DG96" s="34"/>
      <c r="DH96" s="34"/>
      <c r="DI96" s="34"/>
      <c r="DJ96" s="34"/>
      <c r="DK96" s="34"/>
      <c r="DL96" s="34"/>
      <c r="DM96" s="34"/>
      <c r="DN96" s="34"/>
      <c r="DO96" s="34"/>
      <c r="DP96" s="34"/>
      <c r="DQ96" s="34"/>
      <c r="DR96" s="34"/>
      <c r="DS96" s="34"/>
      <c r="DT96" s="34"/>
      <c r="DU96" s="34"/>
      <c r="DV96" s="34"/>
      <c r="DW96" s="34"/>
      <c r="DX96" s="34"/>
      <c r="DY96" s="34"/>
      <c r="DZ96" s="34"/>
      <c r="EA96" s="34"/>
      <c r="EB96" s="34"/>
      <c r="EC96" s="34"/>
      <c r="ED96" s="34"/>
      <c r="EE96" s="34"/>
    </row>
    <row r="97" spans="1:135" s="8" customFormat="1" x14ac:dyDescent="0.25">
      <c r="A97" s="19"/>
      <c r="B97" s="19"/>
      <c r="C97" s="19"/>
      <c r="D97" s="9" t="str">
        <f t="shared" si="3"/>
        <v xml:space="preserve"> </v>
      </c>
      <c r="E97" s="9"/>
      <c r="F97" s="9">
        <f t="shared" si="2"/>
        <v>0</v>
      </c>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105"/>
      <c r="DC97" s="34"/>
      <c r="DD97" s="34"/>
      <c r="DE97" s="34"/>
      <c r="DF97" s="34"/>
      <c r="DG97" s="34"/>
      <c r="DH97" s="34"/>
      <c r="DI97" s="34"/>
      <c r="DJ97" s="34"/>
      <c r="DK97" s="34"/>
      <c r="DL97" s="34"/>
      <c r="DM97" s="34"/>
      <c r="DN97" s="34"/>
      <c r="DO97" s="34"/>
      <c r="DP97" s="34"/>
      <c r="DQ97" s="34"/>
      <c r="DR97" s="34"/>
      <c r="DS97" s="34"/>
      <c r="DT97" s="34"/>
      <c r="DU97" s="34"/>
      <c r="DV97" s="34"/>
      <c r="DW97" s="34"/>
      <c r="DX97" s="34"/>
      <c r="DY97" s="34"/>
      <c r="DZ97" s="34"/>
      <c r="EA97" s="34"/>
      <c r="EB97" s="34"/>
      <c r="EC97" s="34"/>
      <c r="ED97" s="34"/>
      <c r="EE97" s="34"/>
    </row>
    <row r="98" spans="1:135" s="8" customFormat="1" x14ac:dyDescent="0.25">
      <c r="A98" s="19"/>
      <c r="B98" s="19"/>
      <c r="C98" s="19"/>
      <c r="D98" s="9" t="str">
        <f t="shared" si="3"/>
        <v xml:space="preserve"> </v>
      </c>
      <c r="E98" s="9"/>
      <c r="F98" s="9">
        <f t="shared" si="2"/>
        <v>0</v>
      </c>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105"/>
      <c r="DC98" s="34"/>
      <c r="DD98" s="34"/>
      <c r="DE98" s="34"/>
      <c r="DF98" s="34"/>
      <c r="DG98" s="34"/>
      <c r="DH98" s="34"/>
      <c r="DI98" s="34"/>
      <c r="DJ98" s="34"/>
      <c r="DK98" s="34"/>
      <c r="DL98" s="34"/>
      <c r="DM98" s="34"/>
      <c r="DN98" s="34"/>
      <c r="DO98" s="34"/>
      <c r="DP98" s="34"/>
      <c r="DQ98" s="34"/>
      <c r="DR98" s="34"/>
      <c r="DS98" s="34"/>
      <c r="DT98" s="34"/>
      <c r="DU98" s="34"/>
      <c r="DV98" s="34"/>
      <c r="DW98" s="34"/>
      <c r="DX98" s="34"/>
      <c r="DY98" s="34"/>
      <c r="DZ98" s="34"/>
      <c r="EA98" s="34"/>
      <c r="EB98" s="34"/>
      <c r="EC98" s="34"/>
      <c r="ED98" s="34"/>
      <c r="EE98" s="34"/>
    </row>
    <row r="99" spans="1:135" s="8" customFormat="1" x14ac:dyDescent="0.25">
      <c r="A99" s="19"/>
      <c r="B99" s="19"/>
      <c r="C99" s="19"/>
      <c r="D99" s="9" t="str">
        <f t="shared" si="3"/>
        <v xml:space="preserve"> </v>
      </c>
      <c r="E99" s="9"/>
      <c r="F99" s="9">
        <f t="shared" si="2"/>
        <v>0</v>
      </c>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105"/>
      <c r="DC99" s="34"/>
      <c r="DD99" s="34"/>
      <c r="DE99" s="34"/>
      <c r="DF99" s="34"/>
      <c r="DG99" s="34"/>
      <c r="DH99" s="34"/>
      <c r="DI99" s="34"/>
      <c r="DJ99" s="34"/>
      <c r="DK99" s="34"/>
      <c r="DL99" s="34"/>
      <c r="DM99" s="34"/>
      <c r="DN99" s="34"/>
      <c r="DO99" s="34"/>
      <c r="DP99" s="34"/>
      <c r="DQ99" s="34"/>
      <c r="DR99" s="34"/>
      <c r="DS99" s="34"/>
      <c r="DT99" s="34"/>
      <c r="DU99" s="34"/>
      <c r="DV99" s="34"/>
      <c r="DW99" s="34"/>
      <c r="DX99" s="34"/>
      <c r="DY99" s="34"/>
      <c r="DZ99" s="34"/>
      <c r="EA99" s="34"/>
      <c r="EB99" s="34"/>
      <c r="EC99" s="34"/>
      <c r="ED99" s="34"/>
      <c r="EE99" s="34"/>
    </row>
    <row r="100" spans="1:135" s="8" customFormat="1" ht="15.75" thickBot="1" x14ac:dyDescent="0.3">
      <c r="A100" s="107"/>
      <c r="B100" s="107"/>
      <c r="C100" s="107"/>
      <c r="D100" s="108" t="str">
        <f t="shared" si="3"/>
        <v xml:space="preserve"> </v>
      </c>
      <c r="E100" s="108"/>
      <c r="F100" s="108">
        <f t="shared" si="2"/>
        <v>0</v>
      </c>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109"/>
      <c r="AL100" s="109"/>
      <c r="AM100" s="109"/>
      <c r="AN100" s="109"/>
      <c r="AO100" s="109"/>
      <c r="AP100" s="109"/>
      <c r="AQ100" s="109"/>
      <c r="AR100" s="109"/>
      <c r="AS100" s="109"/>
      <c r="AT100" s="109"/>
      <c r="AU100" s="109"/>
      <c r="AV100" s="109"/>
      <c r="AW100" s="108"/>
      <c r="AX100" s="108"/>
      <c r="AY100" s="108"/>
      <c r="AZ100" s="108"/>
      <c r="BA100" s="108"/>
      <c r="BB100" s="108"/>
      <c r="BC100" s="108"/>
      <c r="BD100" s="108"/>
      <c r="BE100" s="108"/>
      <c r="BF100" s="108"/>
      <c r="BG100" s="108"/>
      <c r="BH100" s="108"/>
      <c r="BI100" s="108"/>
      <c r="BJ100" s="108"/>
      <c r="BK100" s="108"/>
      <c r="BL100" s="108"/>
      <c r="BM100" s="108"/>
      <c r="BN100" s="108"/>
      <c r="BO100" s="108"/>
      <c r="BP100" s="108"/>
      <c r="BQ100" s="108"/>
      <c r="BR100" s="108"/>
      <c r="BS100" s="108"/>
      <c r="BT100" s="108"/>
      <c r="BU100" s="108"/>
      <c r="BV100" s="108"/>
      <c r="BW100" s="108"/>
      <c r="BX100" s="108"/>
      <c r="BY100" s="108"/>
      <c r="BZ100" s="108"/>
      <c r="CA100" s="108"/>
      <c r="CB100" s="108"/>
      <c r="CC100" s="108"/>
      <c r="CD100" s="108"/>
      <c r="CE100" s="108"/>
      <c r="CF100" s="108"/>
      <c r="CG100" s="108"/>
      <c r="CH100" s="108"/>
      <c r="CI100" s="108"/>
      <c r="CJ100" s="108"/>
      <c r="CK100" s="108"/>
      <c r="CL100" s="108"/>
      <c r="CM100" s="108"/>
      <c r="CN100" s="108"/>
      <c r="CO100" s="108"/>
      <c r="CP100" s="108"/>
      <c r="CQ100" s="108"/>
      <c r="CR100" s="108"/>
      <c r="CS100" s="108"/>
      <c r="CT100" s="108"/>
      <c r="CU100" s="108"/>
      <c r="CV100" s="108"/>
      <c r="CW100" s="108"/>
      <c r="CX100" s="108"/>
      <c r="CY100" s="108"/>
      <c r="CZ100" s="108"/>
      <c r="DA100" s="108"/>
      <c r="DB100" s="110"/>
      <c r="DC100" s="34"/>
      <c r="DD100" s="34"/>
      <c r="DE100" s="34"/>
      <c r="DF100" s="34"/>
      <c r="DG100" s="34"/>
      <c r="DH100" s="34"/>
      <c r="DI100" s="34"/>
      <c r="DJ100" s="34"/>
      <c r="DK100" s="34"/>
      <c r="DL100" s="34"/>
      <c r="DM100" s="34"/>
      <c r="DN100" s="34"/>
      <c r="DO100" s="34"/>
      <c r="DP100" s="34"/>
      <c r="DQ100" s="34"/>
      <c r="DR100" s="34"/>
      <c r="DS100" s="34"/>
      <c r="DT100" s="34"/>
      <c r="DU100" s="34"/>
      <c r="DV100" s="34"/>
      <c r="DW100" s="34"/>
      <c r="DX100" s="34"/>
      <c r="DY100" s="34"/>
      <c r="DZ100" s="34"/>
      <c r="EA100" s="34"/>
      <c r="EB100" s="34"/>
      <c r="EC100" s="34"/>
      <c r="ED100" s="34"/>
      <c r="EE100" s="34"/>
    </row>
    <row r="101" spans="1:135" s="8" customFormat="1" x14ac:dyDescent="0.25">
      <c r="A101" s="34"/>
      <c r="B101" s="34"/>
      <c r="C101" s="34"/>
      <c r="D101" s="34"/>
      <c r="E101" s="34"/>
      <c r="F101" s="34"/>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c r="DL101" s="34"/>
      <c r="DM101" s="34"/>
      <c r="DN101" s="34"/>
      <c r="DO101" s="34"/>
      <c r="DP101" s="34"/>
      <c r="DQ101" s="34"/>
      <c r="DR101" s="34"/>
      <c r="DS101" s="34"/>
      <c r="DT101" s="34"/>
      <c r="DU101" s="34"/>
      <c r="DV101" s="34"/>
      <c r="DW101" s="34"/>
      <c r="DX101" s="34"/>
      <c r="DY101" s="34"/>
      <c r="DZ101" s="34"/>
      <c r="EA101" s="34"/>
      <c r="EB101" s="34"/>
      <c r="EC101" s="34"/>
      <c r="ED101" s="34"/>
      <c r="EE101" s="34"/>
    </row>
    <row r="102" spans="1:135" s="8" customFormat="1" x14ac:dyDescent="0.25">
      <c r="A102" s="34"/>
      <c r="B102" s="34"/>
      <c r="C102" s="34"/>
      <c r="D102" s="34"/>
      <c r="E102" s="34"/>
      <c r="F102" s="34"/>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c r="DL102" s="34"/>
      <c r="DM102" s="34"/>
      <c r="DN102" s="34"/>
      <c r="DO102" s="34"/>
      <c r="DP102" s="34"/>
      <c r="DQ102" s="34"/>
      <c r="DR102" s="34"/>
      <c r="DS102" s="34"/>
      <c r="DT102" s="34"/>
      <c r="DU102" s="34"/>
      <c r="DV102" s="34"/>
      <c r="DW102" s="34"/>
      <c r="DX102" s="34"/>
      <c r="DY102" s="34"/>
      <c r="DZ102" s="34"/>
      <c r="EA102" s="34"/>
      <c r="EB102" s="34"/>
      <c r="EC102" s="34"/>
      <c r="ED102" s="34"/>
      <c r="EE102" s="34"/>
    </row>
    <row r="103" spans="1:135" s="8" customFormat="1" x14ac:dyDescent="0.25">
      <c r="A103" s="34"/>
      <c r="B103" s="34"/>
      <c r="C103" s="34"/>
      <c r="D103" s="34"/>
      <c r="E103" s="34"/>
      <c r="F103" s="34"/>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row>
    <row r="104" spans="1:135" s="8" customFormat="1" x14ac:dyDescent="0.25">
      <c r="A104" s="34"/>
      <c r="B104" s="34"/>
      <c r="C104" s="34"/>
      <c r="D104" s="34"/>
      <c r="E104" s="34"/>
      <c r="F104" s="34"/>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row>
    <row r="105" spans="1:135" s="8" customFormat="1" x14ac:dyDescent="0.25">
      <c r="A105" s="34"/>
      <c r="B105" s="34"/>
      <c r="C105" s="34"/>
      <c r="D105" s="34"/>
      <c r="E105" s="34"/>
      <c r="F105" s="34"/>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row>
    <row r="106" spans="1:135" s="8" customFormat="1" x14ac:dyDescent="0.25">
      <c r="A106" s="34"/>
      <c r="B106" s="34"/>
      <c r="C106" s="34"/>
      <c r="D106" s="34"/>
      <c r="E106" s="34"/>
      <c r="F106" s="34"/>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row>
    <row r="107" spans="1:135" s="8" customFormat="1" x14ac:dyDescent="0.25">
      <c r="A107" s="34"/>
      <c r="B107" s="34"/>
      <c r="C107" s="34"/>
      <c r="D107" s="34"/>
      <c r="E107" s="34"/>
      <c r="F107" s="34"/>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row>
    <row r="108" spans="1:135" s="8" customFormat="1" x14ac:dyDescent="0.25">
      <c r="A108" s="34"/>
      <c r="B108" s="34"/>
      <c r="C108" s="34"/>
      <c r="D108" s="34"/>
      <c r="E108" s="34"/>
      <c r="F108" s="34"/>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row>
    <row r="109" spans="1:135" s="8" customFormat="1" x14ac:dyDescent="0.25">
      <c r="A109" s="34"/>
      <c r="B109" s="34"/>
      <c r="C109" s="34"/>
      <c r="D109" s="34"/>
      <c r="E109" s="34"/>
      <c r="F109" s="34"/>
      <c r="G109" s="35"/>
      <c r="H109" s="34"/>
      <c r="I109" s="35"/>
      <c r="J109" s="34"/>
      <c r="K109" s="35"/>
      <c r="L109" s="34"/>
      <c r="M109" s="35"/>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row>
    <row r="110" spans="1:135" s="8" customFormat="1" x14ac:dyDescent="0.25">
      <c r="A110" s="34"/>
      <c r="B110" s="34"/>
      <c r="C110" s="34"/>
      <c r="D110" s="34"/>
      <c r="E110" s="34"/>
      <c r="F110" s="34"/>
      <c r="G110" s="35"/>
      <c r="H110" s="34"/>
      <c r="I110" s="35"/>
      <c r="J110" s="34"/>
      <c r="K110" s="35"/>
      <c r="L110" s="34"/>
      <c r="M110" s="35"/>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row>
    <row r="111" spans="1:135" s="8" customFormat="1" x14ac:dyDescent="0.25">
      <c r="A111" s="34"/>
      <c r="B111" s="34"/>
      <c r="C111" s="34"/>
      <c r="D111" s="34"/>
      <c r="E111" s="34"/>
      <c r="F111" s="34"/>
      <c r="G111" s="35"/>
      <c r="H111" s="34"/>
      <c r="I111" s="35"/>
      <c r="J111" s="34"/>
      <c r="K111" s="35"/>
      <c r="L111" s="34"/>
      <c r="M111" s="35"/>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row>
    <row r="112" spans="1:135" s="8" customFormat="1" x14ac:dyDescent="0.25">
      <c r="A112" s="34"/>
      <c r="B112" s="34"/>
      <c r="C112" s="34"/>
      <c r="D112" s="34"/>
      <c r="E112" s="34"/>
      <c r="F112" s="34"/>
      <c r="G112" s="35"/>
      <c r="H112" s="34"/>
      <c r="I112" s="35"/>
      <c r="J112" s="34"/>
      <c r="K112" s="35"/>
      <c r="L112" s="34"/>
      <c r="M112" s="35"/>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row>
    <row r="113" spans="1:135" s="8" customFormat="1" x14ac:dyDescent="0.25">
      <c r="A113" s="34"/>
      <c r="B113" s="34"/>
      <c r="C113" s="34"/>
      <c r="D113" s="34"/>
      <c r="E113" s="34"/>
      <c r="F113" s="34"/>
      <c r="G113" s="35"/>
      <c r="H113" s="34"/>
      <c r="I113" s="35"/>
      <c r="J113" s="34"/>
      <c r="K113" s="35"/>
      <c r="L113" s="34"/>
      <c r="M113" s="35"/>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row>
    <row r="114" spans="1:135" s="8" customFormat="1" x14ac:dyDescent="0.25">
      <c r="A114" s="34"/>
      <c r="B114" s="34"/>
      <c r="C114" s="34"/>
      <c r="D114" s="34"/>
      <c r="E114" s="34"/>
      <c r="F114" s="34"/>
      <c r="G114" s="35"/>
      <c r="H114" s="34"/>
      <c r="I114" s="35"/>
      <c r="J114" s="34"/>
      <c r="K114" s="35"/>
      <c r="L114" s="34"/>
      <c r="M114" s="35"/>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row>
    <row r="115" spans="1:135" s="8" customFormat="1" x14ac:dyDescent="0.25">
      <c r="A115" s="34"/>
      <c r="B115" s="34"/>
      <c r="C115" s="34"/>
      <c r="D115" s="34"/>
      <c r="E115" s="34"/>
      <c r="F115" s="34"/>
      <c r="G115" s="35"/>
      <c r="H115" s="34"/>
      <c r="I115" s="35"/>
      <c r="J115" s="34"/>
      <c r="K115" s="35"/>
      <c r="L115" s="34"/>
      <c r="M115" s="35"/>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row>
    <row r="116" spans="1:135" s="8" customFormat="1" x14ac:dyDescent="0.25">
      <c r="A116" s="34"/>
      <c r="B116" s="34"/>
      <c r="C116" s="34"/>
      <c r="D116" s="34"/>
      <c r="E116" s="34"/>
      <c r="F116" s="34"/>
      <c r="G116" s="35"/>
      <c r="H116" s="34"/>
      <c r="I116" s="35"/>
      <c r="J116" s="34"/>
      <c r="K116" s="35"/>
      <c r="L116" s="34"/>
      <c r="M116" s="35"/>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row>
    <row r="117" spans="1:135" s="8" customFormat="1" x14ac:dyDescent="0.25">
      <c r="A117" s="34"/>
      <c r="B117" s="34"/>
      <c r="C117" s="34"/>
      <c r="D117" s="34"/>
      <c r="E117" s="34"/>
      <c r="F117" s="34"/>
      <c r="G117" s="35"/>
      <c r="H117" s="34"/>
      <c r="I117" s="35"/>
      <c r="J117" s="34"/>
      <c r="K117" s="35"/>
      <c r="L117" s="34"/>
      <c r="M117" s="35"/>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row>
    <row r="118" spans="1:135" s="8" customFormat="1" x14ac:dyDescent="0.25">
      <c r="A118" s="34"/>
      <c r="B118" s="34"/>
      <c r="C118" s="34"/>
      <c r="D118" s="34"/>
      <c r="E118" s="34"/>
      <c r="F118" s="34"/>
      <c r="G118" s="35"/>
      <c r="H118" s="34"/>
      <c r="I118" s="35"/>
      <c r="J118" s="34"/>
      <c r="K118" s="35"/>
      <c r="L118" s="34"/>
      <c r="M118" s="35"/>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row>
    <row r="119" spans="1:135" s="8" customFormat="1" x14ac:dyDescent="0.25">
      <c r="A119" s="34"/>
      <c r="B119" s="34"/>
      <c r="C119" s="34"/>
      <c r="D119" s="34"/>
      <c r="E119" s="34"/>
      <c r="F119" s="34"/>
      <c r="G119" s="35"/>
      <c r="H119" s="34"/>
      <c r="I119" s="35"/>
      <c r="J119" s="34"/>
      <c r="K119" s="35"/>
      <c r="L119" s="34"/>
      <c r="M119" s="35"/>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row>
    <row r="120" spans="1:135" s="8" customFormat="1" x14ac:dyDescent="0.25">
      <c r="A120" s="34"/>
      <c r="B120" s="34"/>
      <c r="C120" s="34"/>
      <c r="D120" s="34"/>
      <c r="E120" s="34"/>
      <c r="F120" s="34"/>
      <c r="G120" s="35"/>
      <c r="H120" s="34"/>
      <c r="I120" s="35"/>
      <c r="J120" s="34"/>
      <c r="K120" s="35"/>
      <c r="L120" s="34"/>
      <c r="M120" s="35"/>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row>
    <row r="121" spans="1:135" s="8" customFormat="1" x14ac:dyDescent="0.25">
      <c r="A121" s="34"/>
      <c r="B121" s="34"/>
      <c r="C121" s="34"/>
      <c r="D121" s="34"/>
      <c r="E121" s="34"/>
      <c r="F121" s="34"/>
      <c r="G121" s="35"/>
      <c r="H121" s="34"/>
      <c r="I121" s="35"/>
      <c r="J121" s="34"/>
      <c r="K121" s="35"/>
      <c r="L121" s="34"/>
      <c r="M121" s="35"/>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row>
    <row r="122" spans="1:135" s="8" customFormat="1" x14ac:dyDescent="0.25">
      <c r="A122" s="34"/>
      <c r="B122" s="34"/>
      <c r="C122" s="34"/>
      <c r="D122" s="34"/>
      <c r="E122" s="34"/>
      <c r="F122" s="34"/>
      <c r="G122" s="35"/>
      <c r="H122" s="34"/>
      <c r="I122" s="35"/>
      <c r="J122" s="34"/>
      <c r="K122" s="35"/>
      <c r="L122" s="34"/>
      <c r="M122" s="35"/>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row>
    <row r="123" spans="1:135" x14ac:dyDescent="0.25">
      <c r="A123" s="4"/>
      <c r="B123" s="4"/>
      <c r="C123" s="4"/>
      <c r="D123" s="4"/>
      <c r="E123" s="4"/>
      <c r="F123" s="4"/>
      <c r="G123" s="3"/>
      <c r="H123" s="4"/>
      <c r="I123" s="3"/>
      <c r="J123" s="4"/>
      <c r="K123" s="3"/>
      <c r="L123" s="4"/>
      <c r="M123" s="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row>
    <row r="124" spans="1:135" x14ac:dyDescent="0.25">
      <c r="A124" s="4"/>
      <c r="B124" s="4"/>
      <c r="C124" s="4"/>
      <c r="D124" s="4"/>
      <c r="E124" s="4"/>
      <c r="F124" s="4"/>
      <c r="G124" s="3"/>
      <c r="H124" s="4"/>
      <c r="I124" s="3"/>
      <c r="J124" s="4"/>
      <c r="K124" s="3"/>
      <c r="L124" s="4"/>
      <c r="M124" s="3"/>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row>
    <row r="125" spans="1:135" x14ac:dyDescent="0.25">
      <c r="A125" s="4"/>
      <c r="B125" s="4"/>
      <c r="C125" s="4"/>
      <c r="D125" s="4"/>
      <c r="E125" s="4"/>
      <c r="F125" s="4"/>
      <c r="G125" s="3"/>
      <c r="H125" s="4"/>
      <c r="I125" s="3"/>
      <c r="J125" s="4"/>
      <c r="K125" s="3"/>
      <c r="L125" s="4"/>
      <c r="M125" s="3"/>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row>
    <row r="126" spans="1:135" x14ac:dyDescent="0.25">
      <c r="A126" s="4"/>
      <c r="B126" s="4"/>
      <c r="C126" s="4"/>
      <c r="D126" s="4"/>
      <c r="E126" s="4"/>
      <c r="F126" s="4"/>
      <c r="G126" s="3"/>
      <c r="H126" s="4"/>
      <c r="I126" s="3"/>
      <c r="J126" s="4"/>
      <c r="K126" s="3"/>
      <c r="L126" s="4"/>
      <c r="M126" s="3"/>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row>
    <row r="127" spans="1:135" x14ac:dyDescent="0.25">
      <c r="A127" s="4"/>
      <c r="B127" s="4"/>
      <c r="C127" s="4"/>
      <c r="D127" s="4"/>
      <c r="E127" s="4"/>
      <c r="F127" s="4"/>
      <c r="G127" s="3"/>
      <c r="H127" s="4"/>
      <c r="I127" s="3"/>
      <c r="J127" s="4"/>
      <c r="K127" s="3"/>
      <c r="L127" s="4"/>
      <c r="M127" s="3"/>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row>
    <row r="128" spans="1:135" x14ac:dyDescent="0.25">
      <c r="A128" s="4"/>
      <c r="B128" s="4"/>
      <c r="C128" s="4"/>
      <c r="D128" s="4"/>
      <c r="E128" s="4"/>
      <c r="F128" s="4"/>
      <c r="G128" s="3"/>
      <c r="H128" s="4"/>
      <c r="I128" s="3"/>
      <c r="J128" s="4"/>
      <c r="K128" s="3"/>
      <c r="L128" s="4"/>
      <c r="M128" s="3"/>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row>
    <row r="129" spans="1:129" x14ac:dyDescent="0.25">
      <c r="A129" s="4"/>
      <c r="B129" s="4"/>
      <c r="C129" s="4"/>
      <c r="D129" s="4"/>
      <c r="E129" s="4"/>
      <c r="F129" s="4"/>
      <c r="G129" s="3"/>
      <c r="H129" s="4"/>
      <c r="I129" s="3"/>
      <c r="J129" s="4"/>
      <c r="K129" s="3"/>
      <c r="L129" s="4"/>
      <c r="M129" s="3"/>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row>
    <row r="130" spans="1:129" x14ac:dyDescent="0.25">
      <c r="A130" s="4"/>
      <c r="B130" s="4"/>
      <c r="C130" s="4"/>
      <c r="D130" s="4"/>
      <c r="E130" s="4"/>
      <c r="F130" s="4"/>
      <c r="G130" s="3"/>
      <c r="H130" s="4"/>
      <c r="I130" s="3"/>
      <c r="J130" s="4"/>
      <c r="K130" s="3"/>
      <c r="L130" s="4"/>
      <c r="M130" s="3"/>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row>
    <row r="131" spans="1:129" x14ac:dyDescent="0.25">
      <c r="A131" s="4"/>
      <c r="B131" s="4"/>
      <c r="C131" s="4"/>
      <c r="D131" s="4"/>
      <c r="E131" s="4"/>
      <c r="F131" s="4"/>
      <c r="G131" s="3"/>
      <c r="H131" s="4"/>
      <c r="I131" s="3"/>
      <c r="J131" s="4"/>
      <c r="K131" s="3"/>
      <c r="L131" s="4"/>
      <c r="M131" s="3"/>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row>
    <row r="132" spans="1:129" x14ac:dyDescent="0.25">
      <c r="A132" s="4"/>
      <c r="B132" s="4"/>
      <c r="C132" s="4"/>
      <c r="D132" s="4"/>
      <c r="E132" s="4"/>
      <c r="F132" s="4"/>
      <c r="G132" s="3"/>
      <c r="H132" s="4"/>
      <c r="I132" s="3"/>
      <c r="J132" s="4"/>
      <c r="K132" s="3"/>
      <c r="L132" s="4"/>
      <c r="M132" s="3"/>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row>
    <row r="133" spans="1:129" x14ac:dyDescent="0.25">
      <c r="A133" s="4"/>
      <c r="B133" s="4"/>
      <c r="C133" s="4"/>
      <c r="D133" s="4"/>
      <c r="E133" s="4"/>
      <c r="F133" s="4"/>
      <c r="G133" s="3"/>
      <c r="H133" s="4"/>
      <c r="I133" s="3"/>
      <c r="J133" s="4"/>
      <c r="K133" s="3"/>
      <c r="L133" s="4"/>
      <c r="M133" s="3"/>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row>
    <row r="134" spans="1:129" x14ac:dyDescent="0.25">
      <c r="A134" s="4"/>
      <c r="B134" s="4"/>
      <c r="C134" s="4"/>
      <c r="D134" s="4"/>
      <c r="E134" s="4"/>
      <c r="F134" s="4"/>
      <c r="G134" s="3"/>
      <c r="H134" s="4"/>
      <c r="I134" s="3"/>
      <c r="J134" s="4"/>
      <c r="K134" s="3"/>
      <c r="L134" s="4"/>
      <c r="M134" s="3"/>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row>
    <row r="135" spans="1:129" x14ac:dyDescent="0.25">
      <c r="A135" s="4"/>
      <c r="B135" s="4"/>
      <c r="C135" s="4"/>
      <c r="D135" s="4"/>
      <c r="E135" s="4"/>
      <c r="F135" s="4"/>
      <c r="G135" s="3"/>
      <c r="H135" s="4"/>
      <c r="I135" s="3"/>
      <c r="J135" s="4"/>
      <c r="K135" s="3"/>
      <c r="L135" s="4"/>
      <c r="M135" s="3"/>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row>
    <row r="136" spans="1:129" x14ac:dyDescent="0.25">
      <c r="A136" s="4"/>
      <c r="B136" s="4"/>
      <c r="C136" s="4"/>
      <c r="D136" s="4"/>
      <c r="E136" s="4"/>
      <c r="F136" s="4"/>
      <c r="G136" s="3"/>
      <c r="H136" s="4"/>
      <c r="I136" s="3"/>
      <c r="J136" s="4"/>
      <c r="K136" s="3"/>
      <c r="L136" s="4"/>
      <c r="M136" s="3"/>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row>
    <row r="137" spans="1:129" x14ac:dyDescent="0.25">
      <c r="A137" s="4"/>
      <c r="B137" s="4"/>
      <c r="C137" s="4"/>
      <c r="D137" s="4"/>
      <c r="E137" s="4"/>
      <c r="F137" s="4"/>
      <c r="G137" s="3"/>
      <c r="H137" s="4"/>
      <c r="I137" s="3"/>
      <c r="J137" s="4"/>
      <c r="K137" s="3"/>
      <c r="L137" s="4"/>
      <c r="M137" s="3"/>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row>
    <row r="138" spans="1:129" x14ac:dyDescent="0.25">
      <c r="A138" s="4"/>
      <c r="B138" s="4"/>
      <c r="C138" s="4"/>
      <c r="D138" s="4"/>
      <c r="E138" s="4"/>
      <c r="F138" s="4"/>
      <c r="G138" s="3"/>
      <c r="H138" s="4"/>
      <c r="I138" s="3"/>
      <c r="J138" s="4"/>
      <c r="K138" s="3"/>
      <c r="L138" s="4"/>
      <c r="M138" s="3"/>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row>
    <row r="139" spans="1:129" x14ac:dyDescent="0.25">
      <c r="A139" s="4"/>
      <c r="B139" s="4"/>
      <c r="C139" s="4"/>
      <c r="D139" s="4"/>
      <c r="E139" s="4"/>
      <c r="F139" s="4"/>
      <c r="G139" s="3"/>
      <c r="H139" s="4"/>
      <c r="I139" s="3"/>
      <c r="J139" s="4"/>
      <c r="K139" s="3"/>
      <c r="L139" s="4"/>
      <c r="M139" s="3"/>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row>
    <row r="140" spans="1:129" x14ac:dyDescent="0.25">
      <c r="A140" s="4"/>
      <c r="B140" s="4"/>
      <c r="C140" s="4"/>
      <c r="D140" s="4"/>
      <c r="E140" s="4"/>
      <c r="F140" s="4"/>
      <c r="G140" s="3"/>
      <c r="H140" s="4"/>
      <c r="I140" s="3"/>
      <c r="J140" s="4"/>
      <c r="K140" s="3"/>
      <c r="L140" s="4"/>
      <c r="M140" s="3"/>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row>
    <row r="141" spans="1:129" x14ac:dyDescent="0.25">
      <c r="A141" s="4"/>
      <c r="B141" s="4"/>
      <c r="C141" s="4"/>
      <c r="D141" s="4"/>
      <c r="E141" s="4"/>
      <c r="F141" s="4"/>
      <c r="G141" s="3"/>
      <c r="H141" s="4"/>
      <c r="I141" s="3"/>
      <c r="J141" s="4"/>
      <c r="K141" s="3"/>
      <c r="L141" s="4"/>
      <c r="M141" s="3"/>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row>
    <row r="142" spans="1:129" x14ac:dyDescent="0.25">
      <c r="A142" s="4"/>
      <c r="B142" s="4"/>
      <c r="C142" s="4"/>
      <c r="D142" s="4"/>
      <c r="E142" s="4"/>
      <c r="F142" s="4"/>
      <c r="G142" s="3"/>
      <c r="H142" s="4"/>
      <c r="I142" s="3"/>
      <c r="J142" s="4"/>
      <c r="K142" s="3"/>
      <c r="L142" s="4"/>
      <c r="M142" s="3"/>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row>
    <row r="143" spans="1:129" x14ac:dyDescent="0.25">
      <c r="A143" s="4"/>
      <c r="B143" s="4"/>
      <c r="C143" s="4"/>
      <c r="D143" s="4"/>
      <c r="E143" s="4"/>
      <c r="F143" s="4"/>
      <c r="G143" s="3"/>
      <c r="H143" s="4"/>
      <c r="I143" s="3"/>
      <c r="J143" s="4"/>
      <c r="K143" s="3"/>
      <c r="L143" s="4"/>
      <c r="M143" s="3"/>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row>
    <row r="144" spans="1:129" x14ac:dyDescent="0.25">
      <c r="A144" s="4"/>
      <c r="B144" s="4"/>
      <c r="C144" s="4"/>
      <c r="D144" s="4"/>
      <c r="E144" s="4"/>
      <c r="F144" s="4"/>
      <c r="G144" s="3"/>
      <c r="H144" s="4"/>
      <c r="I144" s="3"/>
      <c r="J144" s="4"/>
      <c r="K144" s="3"/>
      <c r="L144" s="4"/>
      <c r="M144" s="3"/>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row>
    <row r="145" spans="1:129" x14ac:dyDescent="0.25">
      <c r="A145" s="4"/>
      <c r="B145" s="4"/>
      <c r="C145" s="4"/>
      <c r="D145" s="4"/>
      <c r="E145" s="4"/>
      <c r="F145" s="4"/>
      <c r="G145" s="3"/>
      <c r="H145" s="4"/>
      <c r="I145" s="3"/>
      <c r="J145" s="4"/>
      <c r="K145" s="3"/>
      <c r="L145" s="4"/>
      <c r="M145" s="3"/>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row>
    <row r="146" spans="1:129" x14ac:dyDescent="0.25">
      <c r="A146" s="4"/>
      <c r="B146" s="4"/>
      <c r="C146" s="4"/>
      <c r="D146" s="4"/>
      <c r="E146" s="4"/>
      <c r="F146" s="4"/>
      <c r="G146" s="3"/>
      <c r="H146" s="4"/>
      <c r="I146" s="3"/>
      <c r="J146" s="4"/>
      <c r="K146" s="3"/>
      <c r="L146" s="4"/>
      <c r="M146" s="3"/>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row>
    <row r="147" spans="1:129" x14ac:dyDescent="0.25">
      <c r="A147" s="4"/>
      <c r="B147" s="4"/>
      <c r="C147" s="4"/>
      <c r="D147" s="4"/>
      <c r="E147" s="4"/>
      <c r="F147" s="4"/>
      <c r="G147" s="3"/>
      <c r="H147" s="4"/>
      <c r="I147" s="3"/>
      <c r="J147" s="4"/>
      <c r="K147" s="3"/>
      <c r="L147" s="4"/>
      <c r="M147" s="3"/>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row>
    <row r="148" spans="1:129" x14ac:dyDescent="0.25">
      <c r="A148" s="4"/>
      <c r="B148" s="4"/>
      <c r="C148" s="4"/>
      <c r="D148" s="4"/>
      <c r="E148" s="4"/>
      <c r="F148" s="4"/>
      <c r="G148" s="3"/>
      <c r="H148" s="4"/>
      <c r="I148" s="3"/>
      <c r="J148" s="4"/>
      <c r="K148" s="3"/>
      <c r="L148" s="4"/>
      <c r="M148" s="3"/>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row>
    <row r="149" spans="1:129" x14ac:dyDescent="0.25">
      <c r="A149" s="4"/>
      <c r="B149" s="4"/>
      <c r="C149" s="4"/>
      <c r="D149" s="4"/>
      <c r="E149" s="4"/>
      <c r="F149" s="4"/>
      <c r="G149" s="3"/>
      <c r="H149" s="4"/>
      <c r="I149" s="3"/>
      <c r="J149" s="4"/>
      <c r="K149" s="3"/>
      <c r="L149" s="4"/>
      <c r="M149" s="3"/>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row>
    <row r="150" spans="1:129" x14ac:dyDescent="0.25">
      <c r="A150" s="4"/>
      <c r="B150" s="4"/>
      <c r="C150" s="4"/>
      <c r="D150" s="4"/>
      <c r="E150" s="4"/>
      <c r="F150" s="4"/>
      <c r="G150" s="3"/>
      <c r="H150" s="4"/>
      <c r="I150" s="3"/>
      <c r="J150" s="4"/>
      <c r="K150" s="3"/>
      <c r="L150" s="4"/>
      <c r="M150" s="3"/>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row>
    <row r="151" spans="1:129" x14ac:dyDescent="0.25">
      <c r="A151" s="4"/>
      <c r="B151" s="4"/>
      <c r="C151" s="4"/>
      <c r="D151" s="4"/>
      <c r="E151" s="4"/>
      <c r="F151" s="4"/>
      <c r="G151" s="3"/>
      <c r="H151" s="4"/>
      <c r="I151" s="3"/>
      <c r="J151" s="4"/>
      <c r="K151" s="3"/>
      <c r="L151" s="4"/>
      <c r="M151" s="3"/>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row>
    <row r="152" spans="1:129" x14ac:dyDescent="0.25">
      <c r="A152" s="4"/>
      <c r="B152" s="4"/>
      <c r="C152" s="4"/>
      <c r="D152" s="4"/>
      <c r="E152" s="4"/>
      <c r="F152" s="4"/>
      <c r="G152" s="3"/>
      <c r="H152" s="4"/>
      <c r="I152" s="3"/>
      <c r="J152" s="4"/>
      <c r="K152" s="3"/>
      <c r="L152" s="4"/>
      <c r="M152" s="3"/>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row>
    <row r="153" spans="1:129" x14ac:dyDescent="0.25">
      <c r="A153" s="4"/>
      <c r="B153" s="4"/>
      <c r="C153" s="4"/>
      <c r="D153" s="4"/>
      <c r="E153" s="4"/>
      <c r="F153" s="4"/>
      <c r="G153" s="3"/>
      <c r="H153" s="4"/>
      <c r="I153" s="3"/>
      <c r="J153" s="4"/>
      <c r="K153" s="3"/>
      <c r="L153" s="4"/>
      <c r="M153" s="3"/>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row>
    <row r="154" spans="1:129" x14ac:dyDescent="0.25">
      <c r="A154" s="4"/>
      <c r="B154" s="4"/>
      <c r="C154" s="4"/>
      <c r="D154" s="4"/>
      <c r="E154" s="4"/>
      <c r="F154" s="4"/>
      <c r="G154" s="3"/>
      <c r="H154" s="4"/>
      <c r="I154" s="3"/>
      <c r="J154" s="4"/>
      <c r="K154" s="3"/>
      <c r="L154" s="4"/>
      <c r="M154" s="3"/>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row>
    <row r="155" spans="1:129" x14ac:dyDescent="0.25">
      <c r="A155" s="4"/>
      <c r="B155" s="4"/>
      <c r="C155" s="4"/>
      <c r="D155" s="4"/>
      <c r="E155" s="4"/>
      <c r="F155" s="4"/>
      <c r="G155" s="3"/>
      <c r="H155" s="4"/>
      <c r="I155" s="3"/>
      <c r="J155" s="4"/>
      <c r="K155" s="3"/>
      <c r="L155" s="4"/>
      <c r="M155" s="3"/>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row>
    <row r="156" spans="1:129" x14ac:dyDescent="0.25">
      <c r="A156" s="4"/>
      <c r="B156" s="4"/>
      <c r="C156" s="4"/>
      <c r="D156" s="4"/>
      <c r="E156" s="4"/>
      <c r="F156" s="4"/>
      <c r="G156" s="3"/>
      <c r="H156" s="4"/>
      <c r="I156" s="3"/>
      <c r="J156" s="4"/>
      <c r="K156" s="3"/>
      <c r="L156" s="4"/>
      <c r="M156" s="3"/>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row>
    <row r="157" spans="1:129" x14ac:dyDescent="0.25">
      <c r="A157" s="4"/>
      <c r="B157" s="4"/>
      <c r="C157" s="4"/>
      <c r="D157" s="4"/>
      <c r="E157" s="4"/>
      <c r="F157" s="4"/>
      <c r="G157" s="3"/>
      <c r="H157" s="4"/>
      <c r="I157" s="3"/>
      <c r="J157" s="4"/>
      <c r="K157" s="3"/>
      <c r="L157" s="4"/>
      <c r="M157" s="3"/>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row>
    <row r="158" spans="1:129" x14ac:dyDescent="0.25">
      <c r="A158" s="4"/>
      <c r="B158" s="4"/>
      <c r="C158" s="4"/>
      <c r="D158" s="4"/>
      <c r="E158" s="4"/>
      <c r="F158" s="4"/>
      <c r="G158" s="3"/>
      <c r="H158" s="4"/>
      <c r="I158" s="3"/>
      <c r="J158" s="4"/>
      <c r="K158" s="3"/>
      <c r="L158" s="4"/>
      <c r="M158" s="3"/>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row>
    <row r="159" spans="1:129" x14ac:dyDescent="0.25">
      <c r="A159" s="4"/>
      <c r="B159" s="4"/>
      <c r="C159" s="4"/>
      <c r="D159" s="4"/>
      <c r="E159" s="4"/>
      <c r="F159" s="4"/>
      <c r="G159" s="3"/>
      <c r="H159" s="4"/>
      <c r="I159" s="3"/>
      <c r="J159" s="4"/>
      <c r="K159" s="3"/>
      <c r="L159" s="4"/>
      <c r="M159" s="3"/>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row>
    <row r="160" spans="1:129" x14ac:dyDescent="0.25">
      <c r="A160" s="4"/>
      <c r="B160" s="4"/>
      <c r="C160" s="4"/>
      <c r="D160" s="4"/>
      <c r="E160" s="4"/>
      <c r="F160" s="4"/>
      <c r="G160" s="3"/>
      <c r="H160" s="4"/>
      <c r="I160" s="3"/>
      <c r="J160" s="4"/>
      <c r="K160" s="3"/>
      <c r="L160" s="4"/>
      <c r="M160" s="3"/>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row>
    <row r="161" spans="1:129" x14ac:dyDescent="0.25">
      <c r="A161" s="4"/>
      <c r="B161" s="4"/>
      <c r="C161" s="4"/>
      <c r="D161" s="4"/>
      <c r="E161" s="4"/>
      <c r="F161" s="4"/>
      <c r="G161" s="3"/>
      <c r="H161" s="4"/>
      <c r="I161" s="3"/>
      <c r="J161" s="4"/>
      <c r="K161" s="3"/>
      <c r="L161" s="4"/>
      <c r="M161" s="3"/>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row>
    <row r="162" spans="1:129" x14ac:dyDescent="0.25">
      <c r="A162" s="4"/>
      <c r="B162" s="4"/>
      <c r="C162" s="4"/>
      <c r="D162" s="4"/>
      <c r="E162" s="4"/>
      <c r="F162" s="4"/>
      <c r="G162" s="3"/>
      <c r="H162" s="4"/>
      <c r="I162" s="3"/>
      <c r="J162" s="4"/>
      <c r="K162" s="3"/>
      <c r="L162" s="4"/>
      <c r="M162" s="3"/>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row>
    <row r="163" spans="1:129" x14ac:dyDescent="0.25">
      <c r="A163" s="4"/>
      <c r="B163" s="4"/>
      <c r="C163" s="4"/>
      <c r="D163" s="4"/>
      <c r="E163" s="4"/>
      <c r="F163" s="4"/>
      <c r="G163" s="3"/>
      <c r="H163" s="4"/>
      <c r="I163" s="3"/>
      <c r="J163" s="4"/>
      <c r="K163" s="3"/>
      <c r="L163" s="4"/>
      <c r="M163" s="3"/>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row>
    <row r="164" spans="1:129" x14ac:dyDescent="0.25">
      <c r="A164" s="4"/>
      <c r="B164" s="4"/>
      <c r="C164" s="4"/>
      <c r="D164" s="4"/>
      <c r="E164" s="4"/>
      <c r="F164" s="4"/>
      <c r="G164" s="3"/>
      <c r="H164" s="4"/>
      <c r="I164" s="3"/>
      <c r="J164" s="4"/>
      <c r="K164" s="3"/>
      <c r="L164" s="4"/>
      <c r="M164" s="3"/>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c r="DP164" s="4"/>
      <c r="DQ164" s="4"/>
      <c r="DR164" s="4"/>
      <c r="DS164" s="4"/>
      <c r="DT164" s="4"/>
      <c r="DU164" s="4"/>
      <c r="DV164" s="4"/>
      <c r="DW164" s="4"/>
      <c r="DX164" s="4"/>
      <c r="DY164" s="4"/>
    </row>
    <row r="165" spans="1:129" x14ac:dyDescent="0.25">
      <c r="A165" s="4"/>
      <c r="B165" s="4"/>
      <c r="C165" s="4"/>
      <c r="D165" s="4"/>
      <c r="E165" s="4"/>
      <c r="F165" s="4"/>
      <c r="G165" s="3"/>
      <c r="H165" s="4"/>
      <c r="I165" s="3"/>
      <c r="J165" s="4"/>
      <c r="K165" s="3"/>
      <c r="L165" s="4"/>
      <c r="M165" s="3"/>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row>
    <row r="166" spans="1:129" x14ac:dyDescent="0.25">
      <c r="A166" s="4"/>
      <c r="B166" s="4"/>
      <c r="C166" s="4"/>
      <c r="D166" s="4"/>
      <c r="E166" s="4"/>
      <c r="F166" s="4"/>
      <c r="G166" s="3"/>
      <c r="H166" s="4"/>
      <c r="I166" s="3"/>
      <c r="J166" s="4"/>
      <c r="K166" s="3"/>
      <c r="L166" s="4"/>
      <c r="M166" s="3"/>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row>
    <row r="167" spans="1:129" x14ac:dyDescent="0.25">
      <c r="A167" s="4"/>
      <c r="B167" s="4"/>
      <c r="C167" s="4"/>
      <c r="D167" s="4"/>
      <c r="E167" s="4"/>
      <c r="F167" s="4"/>
      <c r="G167" s="3"/>
      <c r="H167" s="4"/>
      <c r="I167" s="3"/>
      <c r="J167" s="4"/>
      <c r="K167" s="3"/>
      <c r="L167" s="4"/>
      <c r="M167" s="3"/>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c r="DP167" s="4"/>
      <c r="DQ167" s="4"/>
      <c r="DR167" s="4"/>
      <c r="DS167" s="4"/>
      <c r="DT167" s="4"/>
      <c r="DU167" s="4"/>
      <c r="DV167" s="4"/>
      <c r="DW167" s="4"/>
      <c r="DX167" s="4"/>
      <c r="DY167" s="4"/>
    </row>
    <row r="168" spans="1:129" x14ac:dyDescent="0.25">
      <c r="A168" s="4"/>
      <c r="B168" s="4"/>
      <c r="C168" s="4"/>
      <c r="D168" s="4"/>
      <c r="E168" s="4"/>
      <c r="F168" s="4"/>
      <c r="G168" s="3"/>
      <c r="H168" s="4"/>
      <c r="I168" s="3"/>
      <c r="J168" s="4"/>
      <c r="K168" s="3"/>
      <c r="L168" s="4"/>
      <c r="M168" s="3"/>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c r="DP168" s="4"/>
      <c r="DQ168" s="4"/>
      <c r="DR168" s="4"/>
      <c r="DS168" s="4"/>
      <c r="DT168" s="4"/>
      <c r="DU168" s="4"/>
      <c r="DV168" s="4"/>
      <c r="DW168" s="4"/>
      <c r="DX168" s="4"/>
      <c r="DY168" s="4"/>
    </row>
    <row r="169" spans="1:129" x14ac:dyDescent="0.25">
      <c r="A169" s="4"/>
      <c r="B169" s="4"/>
      <c r="C169" s="4"/>
      <c r="D169" s="4"/>
      <c r="E169" s="4"/>
      <c r="F169" s="4"/>
      <c r="G169" s="3"/>
      <c r="H169" s="4"/>
      <c r="I169" s="3"/>
      <c r="J169" s="4"/>
      <c r="K169" s="3"/>
      <c r="L169" s="4"/>
      <c r="M169" s="3"/>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row>
    <row r="170" spans="1:129" x14ac:dyDescent="0.25">
      <c r="A170" s="4"/>
      <c r="B170" s="4"/>
      <c r="C170" s="4"/>
      <c r="D170" s="4"/>
      <c r="E170" s="4"/>
      <c r="F170" s="4"/>
      <c r="G170" s="3"/>
      <c r="H170" s="4"/>
      <c r="I170" s="3"/>
      <c r="J170" s="4"/>
      <c r="K170" s="3"/>
      <c r="L170" s="4"/>
      <c r="M170" s="3"/>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row>
    <row r="171" spans="1:129" x14ac:dyDescent="0.25">
      <c r="A171" s="4"/>
      <c r="B171" s="4"/>
      <c r="C171" s="4"/>
      <c r="D171" s="4"/>
      <c r="E171" s="4"/>
      <c r="F171" s="4"/>
      <c r="G171" s="3"/>
      <c r="H171" s="4"/>
      <c r="I171" s="3"/>
      <c r="J171" s="4"/>
      <c r="K171" s="3"/>
      <c r="L171" s="4"/>
      <c r="M171" s="3"/>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c r="DW171" s="4"/>
      <c r="DX171" s="4"/>
      <c r="DY171" s="4"/>
    </row>
    <row r="172" spans="1:129" x14ac:dyDescent="0.25">
      <c r="A172" s="4"/>
      <c r="B172" s="4"/>
      <c r="C172" s="4"/>
      <c r="D172" s="4"/>
      <c r="E172" s="4"/>
      <c r="F172" s="4"/>
      <c r="G172" s="3"/>
      <c r="H172" s="4"/>
      <c r="I172" s="3"/>
      <c r="J172" s="4"/>
      <c r="K172" s="3"/>
      <c r="L172" s="4"/>
      <c r="M172" s="3"/>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c r="DP172" s="4"/>
      <c r="DQ172" s="4"/>
      <c r="DR172" s="4"/>
      <c r="DS172" s="4"/>
      <c r="DT172" s="4"/>
      <c r="DU172" s="4"/>
      <c r="DV172" s="4"/>
      <c r="DW172" s="4"/>
      <c r="DX172" s="4"/>
      <c r="DY172" s="4"/>
    </row>
    <row r="173" spans="1:129" x14ac:dyDescent="0.25">
      <c r="A173" s="4"/>
      <c r="B173" s="4"/>
      <c r="C173" s="4"/>
      <c r="D173" s="4"/>
      <c r="E173" s="4"/>
      <c r="F173" s="4"/>
      <c r="G173" s="3"/>
      <c r="H173" s="4"/>
      <c r="I173" s="3"/>
      <c r="J173" s="4"/>
      <c r="K173" s="3"/>
      <c r="L173" s="4"/>
      <c r="M173" s="3"/>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c r="DP173" s="4"/>
      <c r="DQ173" s="4"/>
      <c r="DR173" s="4"/>
      <c r="DS173" s="4"/>
      <c r="DT173" s="4"/>
      <c r="DU173" s="4"/>
      <c r="DV173" s="4"/>
      <c r="DW173" s="4"/>
      <c r="DX173" s="4"/>
      <c r="DY173" s="4"/>
    </row>
    <row r="174" spans="1:129" x14ac:dyDescent="0.25">
      <c r="A174" s="4"/>
      <c r="B174" s="4"/>
      <c r="C174" s="4"/>
      <c r="D174" s="4"/>
      <c r="E174" s="4"/>
      <c r="F174" s="4"/>
      <c r="G174" s="3"/>
      <c r="H174" s="4"/>
      <c r="I174" s="3"/>
      <c r="J174" s="4"/>
      <c r="K174" s="3"/>
      <c r="L174" s="4"/>
      <c r="M174" s="3"/>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row>
    <row r="175" spans="1:129" x14ac:dyDescent="0.25">
      <c r="A175" s="4"/>
      <c r="B175" s="4"/>
      <c r="C175" s="4"/>
      <c r="D175" s="4"/>
      <c r="E175" s="4"/>
      <c r="F175" s="4"/>
      <c r="G175" s="3"/>
      <c r="H175" s="4"/>
      <c r="I175" s="3"/>
      <c r="J175" s="4"/>
      <c r="K175" s="3"/>
      <c r="L175" s="4"/>
      <c r="M175" s="3"/>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c r="DI175" s="4"/>
      <c r="DJ175" s="4"/>
      <c r="DK175" s="4"/>
      <c r="DL175" s="4"/>
      <c r="DM175" s="4"/>
      <c r="DN175" s="4"/>
      <c r="DO175" s="4"/>
      <c r="DP175" s="4"/>
      <c r="DQ175" s="4"/>
      <c r="DR175" s="4"/>
      <c r="DS175" s="4"/>
      <c r="DT175" s="4"/>
      <c r="DU175" s="4"/>
      <c r="DV175" s="4"/>
      <c r="DW175" s="4"/>
      <c r="DX175" s="4"/>
      <c r="DY175" s="4"/>
    </row>
    <row r="176" spans="1:129" x14ac:dyDescent="0.25">
      <c r="A176" s="4"/>
      <c r="B176" s="4"/>
      <c r="C176" s="4"/>
      <c r="D176" s="4"/>
      <c r="E176" s="4"/>
      <c r="F176" s="4"/>
      <c r="G176" s="3"/>
      <c r="H176" s="4"/>
      <c r="I176" s="3"/>
      <c r="J176" s="4"/>
      <c r="K176" s="3"/>
      <c r="L176" s="4"/>
      <c r="M176" s="3"/>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c r="DP176" s="4"/>
      <c r="DQ176" s="4"/>
      <c r="DR176" s="4"/>
      <c r="DS176" s="4"/>
      <c r="DT176" s="4"/>
      <c r="DU176" s="4"/>
      <c r="DV176" s="4"/>
      <c r="DW176" s="4"/>
      <c r="DX176" s="4"/>
      <c r="DY176" s="4"/>
    </row>
    <row r="177" spans="1:129" x14ac:dyDescent="0.25">
      <c r="A177" s="4"/>
      <c r="B177" s="4"/>
      <c r="C177" s="4"/>
      <c r="D177" s="4"/>
      <c r="E177" s="4"/>
      <c r="F177" s="4"/>
      <c r="G177" s="3"/>
      <c r="H177" s="4"/>
      <c r="I177" s="3"/>
      <c r="J177" s="4"/>
      <c r="K177" s="3"/>
      <c r="L177" s="4"/>
      <c r="M177" s="3"/>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c r="DP177" s="4"/>
      <c r="DQ177" s="4"/>
      <c r="DR177" s="4"/>
      <c r="DS177" s="4"/>
      <c r="DT177" s="4"/>
      <c r="DU177" s="4"/>
      <c r="DV177" s="4"/>
      <c r="DW177" s="4"/>
      <c r="DX177" s="4"/>
      <c r="DY177" s="4"/>
    </row>
    <row r="178" spans="1:129" x14ac:dyDescent="0.25">
      <c r="A178" s="4"/>
      <c r="B178" s="4"/>
      <c r="C178" s="4"/>
      <c r="D178" s="4"/>
      <c r="E178" s="4"/>
      <c r="F178" s="4"/>
      <c r="G178" s="3"/>
      <c r="H178" s="4"/>
      <c r="I178" s="3"/>
      <c r="J178" s="4"/>
      <c r="K178" s="3"/>
      <c r="L178" s="4"/>
      <c r="M178" s="3"/>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c r="DP178" s="4"/>
      <c r="DQ178" s="4"/>
      <c r="DR178" s="4"/>
      <c r="DS178" s="4"/>
      <c r="DT178" s="4"/>
      <c r="DU178" s="4"/>
      <c r="DV178" s="4"/>
      <c r="DW178" s="4"/>
      <c r="DX178" s="4"/>
      <c r="DY178" s="4"/>
    </row>
    <row r="179" spans="1:129" x14ac:dyDescent="0.25">
      <c r="A179" s="4"/>
      <c r="B179" s="4"/>
      <c r="C179" s="4"/>
      <c r="D179" s="4"/>
      <c r="E179" s="4"/>
      <c r="F179" s="4"/>
      <c r="G179" s="3"/>
      <c r="H179" s="4"/>
      <c r="I179" s="3"/>
      <c r="J179" s="4"/>
      <c r="K179" s="3"/>
      <c r="L179" s="4"/>
      <c r="M179" s="3"/>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row>
    <row r="180" spans="1:129" x14ac:dyDescent="0.25">
      <c r="A180" s="4"/>
      <c r="B180" s="4"/>
      <c r="C180" s="4"/>
      <c r="D180" s="4"/>
      <c r="E180" s="4"/>
      <c r="F180" s="4"/>
      <c r="G180" s="3"/>
      <c r="H180" s="4"/>
      <c r="I180" s="3"/>
      <c r="J180" s="4"/>
      <c r="K180" s="3"/>
      <c r="L180" s="4"/>
      <c r="M180" s="3"/>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row>
    <row r="181" spans="1:129" x14ac:dyDescent="0.25">
      <c r="A181" s="4"/>
      <c r="B181" s="4"/>
      <c r="C181" s="4"/>
      <c r="D181" s="4"/>
      <c r="E181" s="4"/>
      <c r="F181" s="4"/>
      <c r="G181" s="3"/>
      <c r="H181" s="4"/>
      <c r="I181" s="3"/>
      <c r="J181" s="4"/>
      <c r="K181" s="3"/>
      <c r="L181" s="4"/>
      <c r="M181" s="3"/>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c r="DI181" s="4"/>
      <c r="DJ181" s="4"/>
      <c r="DK181" s="4"/>
      <c r="DL181" s="4"/>
      <c r="DM181" s="4"/>
      <c r="DN181" s="4"/>
      <c r="DO181" s="4"/>
      <c r="DP181" s="4"/>
      <c r="DQ181" s="4"/>
      <c r="DR181" s="4"/>
      <c r="DS181" s="4"/>
      <c r="DT181" s="4"/>
      <c r="DU181" s="4"/>
      <c r="DV181" s="4"/>
      <c r="DW181" s="4"/>
      <c r="DX181" s="4"/>
      <c r="DY181" s="4"/>
    </row>
    <row r="182" spans="1:129" x14ac:dyDescent="0.25">
      <c r="A182" s="4"/>
      <c r="B182" s="4"/>
      <c r="C182" s="4"/>
      <c r="D182" s="4"/>
      <c r="E182" s="4"/>
      <c r="F182" s="4"/>
      <c r="G182" s="3"/>
      <c r="H182" s="4"/>
      <c r="I182" s="3"/>
      <c r="J182" s="4"/>
      <c r="K182" s="3"/>
      <c r="L182" s="4"/>
      <c r="M182" s="3"/>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c r="DF182" s="4"/>
      <c r="DG182" s="4"/>
      <c r="DH182" s="4"/>
      <c r="DI182" s="4"/>
      <c r="DJ182" s="4"/>
      <c r="DK182" s="4"/>
      <c r="DL182" s="4"/>
      <c r="DM182" s="4"/>
      <c r="DN182" s="4"/>
      <c r="DO182" s="4"/>
      <c r="DP182" s="4"/>
      <c r="DQ182" s="4"/>
      <c r="DR182" s="4"/>
      <c r="DS182" s="4"/>
      <c r="DT182" s="4"/>
      <c r="DU182" s="4"/>
      <c r="DV182" s="4"/>
      <c r="DW182" s="4"/>
      <c r="DX182" s="4"/>
      <c r="DY182" s="4"/>
    </row>
    <row r="183" spans="1:129" x14ac:dyDescent="0.25">
      <c r="A183" s="4"/>
      <c r="B183" s="4"/>
      <c r="C183" s="4"/>
      <c r="D183" s="4"/>
      <c r="E183" s="4"/>
      <c r="F183" s="4"/>
      <c r="G183" s="3"/>
      <c r="H183" s="4"/>
      <c r="I183" s="3"/>
      <c r="J183" s="4"/>
      <c r="K183" s="3"/>
      <c r="L183" s="4"/>
      <c r="M183" s="3"/>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c r="DP183" s="4"/>
      <c r="DQ183" s="4"/>
      <c r="DR183" s="4"/>
      <c r="DS183" s="4"/>
      <c r="DT183" s="4"/>
      <c r="DU183" s="4"/>
      <c r="DV183" s="4"/>
      <c r="DW183" s="4"/>
      <c r="DX183" s="4"/>
      <c r="DY183" s="4"/>
    </row>
    <row r="184" spans="1:129" x14ac:dyDescent="0.25">
      <c r="A184" s="4"/>
      <c r="B184" s="4"/>
      <c r="C184" s="4"/>
      <c r="D184" s="4"/>
      <c r="E184" s="4"/>
      <c r="F184" s="4"/>
      <c r="G184" s="3"/>
      <c r="H184" s="4"/>
      <c r="I184" s="3"/>
      <c r="J184" s="4"/>
      <c r="K184" s="3"/>
      <c r="L184" s="4"/>
      <c r="M184" s="3"/>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row>
    <row r="185" spans="1:129" x14ac:dyDescent="0.25">
      <c r="A185" s="4"/>
      <c r="B185" s="4"/>
      <c r="C185" s="4"/>
      <c r="D185" s="4"/>
      <c r="E185" s="4"/>
      <c r="F185" s="4"/>
      <c r="G185" s="3"/>
      <c r="H185" s="4"/>
      <c r="I185" s="3"/>
      <c r="J185" s="4"/>
      <c r="K185" s="3"/>
      <c r="L185" s="4"/>
      <c r="M185" s="3"/>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c r="DP185" s="4"/>
      <c r="DQ185" s="4"/>
      <c r="DR185" s="4"/>
      <c r="DS185" s="4"/>
      <c r="DT185" s="4"/>
      <c r="DU185" s="4"/>
      <c r="DV185" s="4"/>
      <c r="DW185" s="4"/>
      <c r="DX185" s="4"/>
      <c r="DY185" s="4"/>
    </row>
    <row r="186" spans="1:129" x14ac:dyDescent="0.25">
      <c r="A186" s="4"/>
      <c r="B186" s="4"/>
      <c r="C186" s="4"/>
      <c r="D186" s="4"/>
      <c r="E186" s="4"/>
      <c r="F186" s="4"/>
      <c r="G186" s="3"/>
      <c r="H186" s="4"/>
      <c r="I186" s="3"/>
      <c r="J186" s="4"/>
      <c r="K186" s="3"/>
      <c r="L186" s="4"/>
      <c r="M186" s="3"/>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c r="DP186" s="4"/>
      <c r="DQ186" s="4"/>
      <c r="DR186" s="4"/>
      <c r="DS186" s="4"/>
      <c r="DT186" s="4"/>
      <c r="DU186" s="4"/>
      <c r="DV186" s="4"/>
      <c r="DW186" s="4"/>
      <c r="DX186" s="4"/>
      <c r="DY186" s="4"/>
    </row>
    <row r="187" spans="1:129" x14ac:dyDescent="0.25">
      <c r="A187" s="4"/>
      <c r="B187" s="4"/>
      <c r="C187" s="4"/>
      <c r="D187" s="4"/>
      <c r="E187" s="4"/>
      <c r="F187" s="4"/>
      <c r="G187" s="3"/>
      <c r="H187" s="4"/>
      <c r="I187" s="3"/>
      <c r="J187" s="4"/>
      <c r="K187" s="3"/>
      <c r="L187" s="4"/>
      <c r="M187" s="3"/>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c r="DP187" s="4"/>
      <c r="DQ187" s="4"/>
      <c r="DR187" s="4"/>
      <c r="DS187" s="4"/>
      <c r="DT187" s="4"/>
      <c r="DU187" s="4"/>
      <c r="DV187" s="4"/>
      <c r="DW187" s="4"/>
      <c r="DX187" s="4"/>
      <c r="DY187" s="4"/>
    </row>
    <row r="188" spans="1:129" x14ac:dyDescent="0.25">
      <c r="A188" s="4"/>
      <c r="B188" s="4"/>
      <c r="C188" s="4"/>
      <c r="D188" s="4"/>
      <c r="E188" s="4"/>
      <c r="F188" s="4"/>
      <c r="G188" s="3"/>
      <c r="H188" s="4"/>
      <c r="I188" s="3"/>
      <c r="J188" s="4"/>
      <c r="K188" s="3"/>
      <c r="L188" s="4"/>
      <c r="M188" s="3"/>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c r="DP188" s="4"/>
      <c r="DQ188" s="4"/>
      <c r="DR188" s="4"/>
      <c r="DS188" s="4"/>
      <c r="DT188" s="4"/>
      <c r="DU188" s="4"/>
      <c r="DV188" s="4"/>
      <c r="DW188" s="4"/>
      <c r="DX188" s="4"/>
      <c r="DY188" s="4"/>
    </row>
    <row r="189" spans="1:129" x14ac:dyDescent="0.25">
      <c r="A189" s="4"/>
      <c r="B189" s="4"/>
      <c r="C189" s="4"/>
      <c r="D189" s="4"/>
      <c r="E189" s="4"/>
      <c r="F189" s="4"/>
      <c r="G189" s="3"/>
      <c r="H189" s="4"/>
      <c r="I189" s="3"/>
      <c r="J189" s="4"/>
      <c r="K189" s="3"/>
      <c r="L189" s="4"/>
      <c r="M189" s="3"/>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row>
    <row r="190" spans="1:129" x14ac:dyDescent="0.25">
      <c r="A190" s="4"/>
      <c r="B190" s="4"/>
      <c r="C190" s="4"/>
      <c r="D190" s="4"/>
      <c r="E190" s="4"/>
      <c r="F190" s="4"/>
      <c r="G190" s="3"/>
      <c r="H190" s="4"/>
      <c r="I190" s="3"/>
      <c r="J190" s="4"/>
      <c r="K190" s="3"/>
      <c r="L190" s="4"/>
      <c r="M190" s="3"/>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row>
    <row r="191" spans="1:129" x14ac:dyDescent="0.25">
      <c r="A191" s="4"/>
      <c r="B191" s="4"/>
      <c r="C191" s="4"/>
      <c r="D191" s="4"/>
      <c r="E191" s="4"/>
      <c r="F191" s="4"/>
      <c r="G191" s="3"/>
      <c r="H191" s="4"/>
      <c r="I191" s="3"/>
      <c r="J191" s="4"/>
      <c r="K191" s="3"/>
      <c r="L191" s="4"/>
      <c r="M191" s="3"/>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c r="DS191" s="4"/>
      <c r="DT191" s="4"/>
      <c r="DU191" s="4"/>
      <c r="DV191" s="4"/>
      <c r="DW191" s="4"/>
      <c r="DX191" s="4"/>
      <c r="DY191" s="4"/>
    </row>
    <row r="192" spans="1:129" x14ac:dyDescent="0.25">
      <c r="A192" s="4"/>
      <c r="B192" s="4"/>
      <c r="C192" s="4"/>
      <c r="D192" s="4"/>
      <c r="E192" s="4"/>
      <c r="F192" s="4"/>
      <c r="G192" s="3"/>
      <c r="H192" s="4"/>
      <c r="I192" s="3"/>
      <c r="J192" s="4"/>
      <c r="K192" s="3"/>
      <c r="L192" s="4"/>
      <c r="M192" s="3"/>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row>
    <row r="193" spans="1:129" x14ac:dyDescent="0.25">
      <c r="A193" s="4"/>
      <c r="B193" s="4"/>
      <c r="C193" s="4"/>
      <c r="D193" s="4"/>
      <c r="E193" s="4"/>
      <c r="F193" s="4"/>
      <c r="G193" s="3"/>
      <c r="H193" s="4"/>
      <c r="I193" s="3"/>
      <c r="J193" s="4"/>
      <c r="K193" s="3"/>
      <c r="L193" s="4"/>
      <c r="M193" s="3"/>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row>
    <row r="194" spans="1:129" x14ac:dyDescent="0.25">
      <c r="A194" s="4"/>
      <c r="B194" s="4"/>
      <c r="C194" s="4"/>
      <c r="D194" s="4"/>
      <c r="E194" s="4"/>
      <c r="F194" s="4"/>
      <c r="G194" s="3"/>
      <c r="H194" s="4"/>
      <c r="I194" s="3"/>
      <c r="J194" s="4"/>
      <c r="K194" s="3"/>
      <c r="L194" s="4"/>
      <c r="M194" s="3"/>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row>
    <row r="195" spans="1:129" x14ac:dyDescent="0.25">
      <c r="A195" s="4"/>
      <c r="B195" s="4"/>
      <c r="C195" s="4"/>
      <c r="D195" s="4"/>
      <c r="E195" s="4"/>
      <c r="F195" s="4"/>
      <c r="G195" s="3"/>
      <c r="H195" s="4"/>
      <c r="I195" s="3"/>
      <c r="J195" s="4"/>
      <c r="K195" s="3"/>
      <c r="L195" s="4"/>
      <c r="M195" s="3"/>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row>
    <row r="196" spans="1:129" x14ac:dyDescent="0.25">
      <c r="A196" s="4"/>
      <c r="B196" s="4"/>
      <c r="C196" s="4"/>
      <c r="D196" s="4"/>
      <c r="E196" s="4"/>
      <c r="F196" s="4"/>
      <c r="G196" s="3"/>
      <c r="H196" s="4"/>
      <c r="I196" s="3"/>
      <c r="J196" s="4"/>
      <c r="K196" s="3"/>
      <c r="L196" s="4"/>
      <c r="M196" s="3"/>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row>
    <row r="197" spans="1:129" x14ac:dyDescent="0.25">
      <c r="A197" s="4"/>
      <c r="B197" s="4"/>
      <c r="C197" s="4"/>
      <c r="D197" s="4"/>
      <c r="E197" s="4"/>
      <c r="F197" s="4"/>
      <c r="G197" s="3"/>
      <c r="H197" s="4"/>
      <c r="I197" s="3"/>
      <c r="J197" s="4"/>
      <c r="K197" s="3"/>
      <c r="L197" s="4"/>
      <c r="M197" s="3"/>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c r="DW197" s="4"/>
      <c r="DX197" s="4"/>
      <c r="DY197" s="4"/>
    </row>
    <row r="198" spans="1:129" x14ac:dyDescent="0.25">
      <c r="A198" s="4"/>
      <c r="B198" s="4"/>
      <c r="C198" s="4"/>
      <c r="D198" s="4"/>
      <c r="E198" s="4"/>
      <c r="F198" s="4"/>
      <c r="G198" s="3"/>
      <c r="H198" s="4"/>
      <c r="I198" s="3"/>
      <c r="J198" s="4"/>
      <c r="K198" s="3"/>
      <c r="L198" s="4"/>
      <c r="M198" s="3"/>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row>
    <row r="199" spans="1:129" x14ac:dyDescent="0.25">
      <c r="A199" s="4"/>
      <c r="B199" s="4"/>
      <c r="C199" s="4"/>
      <c r="D199" s="4"/>
      <c r="E199" s="4"/>
      <c r="F199" s="4"/>
      <c r="G199" s="3"/>
      <c r="H199" s="4"/>
      <c r="I199" s="3"/>
      <c r="J199" s="4"/>
      <c r="K199" s="3"/>
      <c r="L199" s="4"/>
      <c r="M199" s="3"/>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c r="DS199" s="4"/>
      <c r="DT199" s="4"/>
      <c r="DU199" s="4"/>
      <c r="DV199" s="4"/>
      <c r="DW199" s="4"/>
      <c r="DX199" s="4"/>
      <c r="DY199" s="4"/>
    </row>
    <row r="200" spans="1:129" x14ac:dyDescent="0.25">
      <c r="A200" s="4"/>
      <c r="B200" s="4"/>
      <c r="C200" s="4"/>
      <c r="D200" s="4"/>
      <c r="E200" s="4"/>
      <c r="F200" s="4"/>
      <c r="G200" s="3"/>
      <c r="H200" s="4"/>
      <c r="I200" s="3"/>
      <c r="J200" s="4"/>
      <c r="K200" s="3"/>
      <c r="L200" s="4"/>
      <c r="M200" s="3"/>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c r="DP200" s="4"/>
      <c r="DQ200" s="4"/>
      <c r="DR200" s="4"/>
      <c r="DS200" s="4"/>
      <c r="DT200" s="4"/>
      <c r="DU200" s="4"/>
      <c r="DV200" s="4"/>
      <c r="DW200" s="4"/>
      <c r="DX200" s="4"/>
      <c r="DY200" s="4"/>
    </row>
    <row r="201" spans="1:129" x14ac:dyDescent="0.25">
      <c r="A201" s="4"/>
      <c r="B201" s="4"/>
      <c r="C201" s="4"/>
      <c r="D201" s="4"/>
      <c r="E201" s="4"/>
      <c r="F201" s="4"/>
      <c r="G201" s="3"/>
      <c r="H201" s="4"/>
      <c r="I201" s="3"/>
      <c r="J201" s="4"/>
      <c r="K201" s="3"/>
      <c r="L201" s="4"/>
      <c r="M201" s="3"/>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row>
    <row r="202" spans="1:129" x14ac:dyDescent="0.25">
      <c r="A202" s="4"/>
      <c r="B202" s="4"/>
      <c r="C202" s="4"/>
      <c r="D202" s="4"/>
      <c r="E202" s="4"/>
      <c r="F202" s="4"/>
      <c r="G202" s="3"/>
      <c r="H202" s="4"/>
      <c r="I202" s="3"/>
      <c r="J202" s="4"/>
      <c r="K202" s="3"/>
      <c r="L202" s="4"/>
      <c r="M202" s="3"/>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row>
    <row r="203" spans="1:129" x14ac:dyDescent="0.25">
      <c r="A203" s="4"/>
      <c r="B203" s="4"/>
      <c r="C203" s="4"/>
      <c r="D203" s="4"/>
      <c r="E203" s="4"/>
      <c r="F203" s="4"/>
      <c r="G203" s="3"/>
      <c r="H203" s="4"/>
      <c r="I203" s="3"/>
      <c r="J203" s="4"/>
      <c r="K203" s="3"/>
      <c r="L203" s="4"/>
      <c r="M203" s="3"/>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row>
    <row r="204" spans="1:129" x14ac:dyDescent="0.25">
      <c r="A204" s="4"/>
      <c r="B204" s="4"/>
      <c r="C204" s="4"/>
      <c r="D204" s="4"/>
      <c r="E204" s="4"/>
      <c r="F204" s="4"/>
      <c r="G204" s="3"/>
      <c r="H204" s="4"/>
      <c r="I204" s="3"/>
      <c r="J204" s="4"/>
      <c r="K204" s="3"/>
      <c r="L204" s="4"/>
      <c r="M204" s="3"/>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row>
    <row r="205" spans="1:129" x14ac:dyDescent="0.25">
      <c r="A205" s="4"/>
      <c r="B205" s="4"/>
      <c r="C205" s="4"/>
      <c r="D205" s="4"/>
      <c r="E205" s="4"/>
      <c r="F205" s="4"/>
      <c r="G205" s="3"/>
      <c r="H205" s="4"/>
      <c r="I205" s="3"/>
      <c r="J205" s="4"/>
      <c r="K205" s="3"/>
      <c r="L205" s="4"/>
      <c r="M205" s="3"/>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row>
    <row r="206" spans="1:129" x14ac:dyDescent="0.25">
      <c r="A206" s="4"/>
      <c r="B206" s="4"/>
      <c r="C206" s="4"/>
      <c r="D206" s="4"/>
      <c r="E206" s="4"/>
      <c r="F206" s="4"/>
      <c r="G206" s="3"/>
      <c r="H206" s="4"/>
      <c r="I206" s="3"/>
      <c r="J206" s="4"/>
      <c r="K206" s="3"/>
      <c r="L206" s="4"/>
      <c r="M206" s="3"/>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c r="DW206" s="4"/>
      <c r="DX206" s="4"/>
      <c r="DY206" s="4"/>
    </row>
    <row r="207" spans="1:129" x14ac:dyDescent="0.25">
      <c r="A207" s="4"/>
      <c r="B207" s="4"/>
      <c r="C207" s="4"/>
      <c r="D207" s="4"/>
      <c r="E207" s="4"/>
      <c r="F207" s="4"/>
      <c r="G207" s="3"/>
      <c r="H207" s="4"/>
      <c r="I207" s="3"/>
      <c r="J207" s="4"/>
      <c r="K207" s="3"/>
      <c r="L207" s="4"/>
      <c r="M207" s="3"/>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row>
    <row r="208" spans="1:129" x14ac:dyDescent="0.25">
      <c r="A208" s="4"/>
      <c r="B208" s="4"/>
      <c r="C208" s="4"/>
      <c r="D208" s="4"/>
      <c r="E208" s="4"/>
      <c r="F208" s="4"/>
      <c r="G208" s="3"/>
      <c r="H208" s="4"/>
      <c r="I208" s="3"/>
      <c r="J208" s="4"/>
      <c r="K208" s="3"/>
      <c r="L208" s="4"/>
      <c r="M208" s="3"/>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c r="DW208" s="4"/>
      <c r="DX208" s="4"/>
      <c r="DY208" s="4"/>
    </row>
    <row r="209" spans="1:129" x14ac:dyDescent="0.25">
      <c r="A209" s="4"/>
      <c r="B209" s="4"/>
      <c r="C209" s="4"/>
      <c r="D209" s="4"/>
      <c r="E209" s="4"/>
      <c r="F209" s="4"/>
      <c r="G209" s="3"/>
      <c r="H209" s="4"/>
      <c r="I209" s="3"/>
      <c r="J209" s="4"/>
      <c r="K209" s="3"/>
      <c r="L209" s="4"/>
      <c r="M209" s="3"/>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row>
    <row r="210" spans="1:129" x14ac:dyDescent="0.25">
      <c r="A210" s="4"/>
      <c r="B210" s="4"/>
      <c r="C210" s="4"/>
      <c r="D210" s="4"/>
      <c r="E210" s="4"/>
      <c r="F210" s="4"/>
      <c r="G210" s="3"/>
      <c r="H210" s="4"/>
      <c r="I210" s="3"/>
      <c r="J210" s="4"/>
      <c r="K210" s="3"/>
      <c r="L210" s="4"/>
      <c r="M210" s="3"/>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c r="DW210" s="4"/>
      <c r="DX210" s="4"/>
      <c r="DY210" s="4"/>
    </row>
    <row r="211" spans="1:129" x14ac:dyDescent="0.25">
      <c r="A211" s="4"/>
      <c r="B211" s="4"/>
      <c r="C211" s="4"/>
      <c r="D211" s="4"/>
      <c r="E211" s="4"/>
      <c r="F211" s="4"/>
      <c r="G211" s="3"/>
      <c r="H211" s="4"/>
      <c r="I211" s="3"/>
      <c r="J211" s="4"/>
      <c r="K211" s="3"/>
      <c r="L211" s="4"/>
      <c r="M211" s="3"/>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c r="DW211" s="4"/>
      <c r="DX211" s="4"/>
      <c r="DY211" s="4"/>
    </row>
    <row r="212" spans="1:129" x14ac:dyDescent="0.25">
      <c r="A212" s="4"/>
      <c r="B212" s="4"/>
      <c r="C212" s="4"/>
      <c r="D212" s="4"/>
      <c r="E212" s="4"/>
      <c r="F212" s="4"/>
      <c r="G212" s="3"/>
      <c r="H212" s="4"/>
      <c r="I212" s="3"/>
      <c r="J212" s="4"/>
      <c r="K212" s="3"/>
      <c r="L212" s="4"/>
      <c r="M212" s="3"/>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c r="DW212" s="4"/>
      <c r="DX212" s="4"/>
      <c r="DY212" s="4"/>
    </row>
    <row r="213" spans="1:129" x14ac:dyDescent="0.25">
      <c r="A213" s="4"/>
      <c r="B213" s="4"/>
      <c r="C213" s="4"/>
      <c r="D213" s="4"/>
      <c r="E213" s="4"/>
      <c r="F213" s="4"/>
      <c r="G213" s="3"/>
      <c r="H213" s="4"/>
      <c r="I213" s="3"/>
      <c r="J213" s="4"/>
      <c r="K213" s="3"/>
      <c r="L213" s="4"/>
      <c r="M213" s="3"/>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row>
    <row r="214" spans="1:129" x14ac:dyDescent="0.25">
      <c r="A214" s="4"/>
      <c r="B214" s="4"/>
      <c r="C214" s="4"/>
      <c r="D214" s="4"/>
      <c r="E214" s="4"/>
      <c r="F214" s="4"/>
      <c r="G214" s="3"/>
      <c r="H214" s="4"/>
      <c r="I214" s="3"/>
      <c r="J214" s="4"/>
      <c r="K214" s="3"/>
      <c r="L214" s="4"/>
      <c r="M214" s="3"/>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c r="DP214" s="4"/>
      <c r="DQ214" s="4"/>
      <c r="DR214" s="4"/>
      <c r="DS214" s="4"/>
      <c r="DT214" s="4"/>
      <c r="DU214" s="4"/>
      <c r="DV214" s="4"/>
      <c r="DW214" s="4"/>
      <c r="DX214" s="4"/>
      <c r="DY214" s="4"/>
    </row>
    <row r="215" spans="1:129" x14ac:dyDescent="0.25">
      <c r="A215" s="4"/>
      <c r="B215" s="4"/>
      <c r="C215" s="4"/>
      <c r="D215" s="4"/>
      <c r="E215" s="4"/>
      <c r="F215" s="4"/>
      <c r="G215" s="3"/>
      <c r="H215" s="4"/>
      <c r="I215" s="3"/>
      <c r="J215" s="4"/>
      <c r="K215" s="3"/>
      <c r="L215" s="4"/>
      <c r="M215" s="3"/>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row>
    <row r="216" spans="1:129" x14ac:dyDescent="0.25">
      <c r="A216" s="4"/>
      <c r="B216" s="4"/>
      <c r="C216" s="4"/>
      <c r="D216" s="4"/>
      <c r="E216" s="4"/>
      <c r="F216" s="4"/>
      <c r="G216" s="3"/>
      <c r="H216" s="4"/>
      <c r="I216" s="3"/>
      <c r="J216" s="4"/>
      <c r="K216" s="3"/>
      <c r="L216" s="4"/>
      <c r="M216" s="3"/>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row>
    <row r="217" spans="1:129" x14ac:dyDescent="0.25">
      <c r="A217" s="4"/>
      <c r="B217" s="4"/>
      <c r="C217" s="4"/>
      <c r="D217" s="4"/>
      <c r="E217" s="4"/>
      <c r="F217" s="4"/>
      <c r="G217" s="3"/>
      <c r="H217" s="4"/>
      <c r="I217" s="3"/>
      <c r="J217" s="4"/>
      <c r="K217" s="3"/>
      <c r="L217" s="4"/>
      <c r="M217" s="3"/>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row>
    <row r="218" spans="1:129" x14ac:dyDescent="0.25">
      <c r="A218" s="4"/>
      <c r="B218" s="4"/>
      <c r="C218" s="4"/>
      <c r="D218" s="4"/>
      <c r="E218" s="4"/>
      <c r="F218" s="4"/>
      <c r="G218" s="3"/>
      <c r="H218" s="4"/>
      <c r="I218" s="3"/>
      <c r="J218" s="4"/>
      <c r="K218" s="3"/>
      <c r="L218" s="4"/>
      <c r="M218" s="3"/>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row>
    <row r="219" spans="1:129" x14ac:dyDescent="0.25">
      <c r="A219" s="4"/>
      <c r="B219" s="4"/>
      <c r="C219" s="4"/>
      <c r="D219" s="4"/>
      <c r="E219" s="4"/>
      <c r="F219" s="4"/>
      <c r="G219" s="3"/>
      <c r="H219" s="4"/>
      <c r="I219" s="3"/>
      <c r="J219" s="4"/>
      <c r="K219" s="3"/>
      <c r="L219" s="4"/>
      <c r="M219" s="3"/>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row>
    <row r="220" spans="1:129" x14ac:dyDescent="0.25">
      <c r="A220" s="4"/>
      <c r="B220" s="4"/>
      <c r="C220" s="4"/>
      <c r="D220" s="4"/>
      <c r="E220" s="4"/>
      <c r="F220" s="4"/>
      <c r="G220" s="3"/>
      <c r="H220" s="4"/>
      <c r="I220" s="3"/>
      <c r="J220" s="4"/>
      <c r="K220" s="3"/>
      <c r="L220" s="4"/>
      <c r="M220" s="3"/>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c r="DP220" s="4"/>
      <c r="DQ220" s="4"/>
      <c r="DR220" s="4"/>
      <c r="DS220" s="4"/>
      <c r="DT220" s="4"/>
      <c r="DU220" s="4"/>
      <c r="DV220" s="4"/>
      <c r="DW220" s="4"/>
      <c r="DX220" s="4"/>
      <c r="DY220" s="4"/>
    </row>
    <row r="221" spans="1:129" x14ac:dyDescent="0.25">
      <c r="A221" s="4"/>
      <c r="B221" s="4"/>
      <c r="C221" s="4"/>
      <c r="D221" s="4"/>
      <c r="E221" s="4"/>
      <c r="F221" s="4"/>
      <c r="G221" s="3"/>
      <c r="H221" s="4"/>
      <c r="I221" s="3"/>
      <c r="J221" s="4"/>
      <c r="K221" s="3"/>
      <c r="L221" s="4"/>
      <c r="M221" s="3"/>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row>
    <row r="222" spans="1:129" x14ac:dyDescent="0.25">
      <c r="A222" s="4"/>
      <c r="B222" s="4"/>
      <c r="C222" s="4"/>
      <c r="D222" s="4"/>
      <c r="E222" s="4"/>
      <c r="F222" s="4"/>
      <c r="G222" s="3"/>
      <c r="H222" s="4"/>
      <c r="I222" s="3"/>
      <c r="J222" s="4"/>
      <c r="K222" s="3"/>
      <c r="L222" s="4"/>
      <c r="M222" s="3"/>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row>
    <row r="223" spans="1:129" x14ac:dyDescent="0.25">
      <c r="A223" s="4"/>
      <c r="B223" s="4"/>
      <c r="C223" s="4"/>
      <c r="D223" s="4"/>
      <c r="E223" s="4"/>
      <c r="F223" s="4"/>
      <c r="G223" s="3"/>
      <c r="H223" s="4"/>
      <c r="I223" s="3"/>
      <c r="J223" s="4"/>
      <c r="K223" s="3"/>
      <c r="L223" s="4"/>
      <c r="M223" s="3"/>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row>
    <row r="224" spans="1:129" x14ac:dyDescent="0.25">
      <c r="A224" s="4"/>
      <c r="B224" s="4"/>
      <c r="C224" s="4"/>
      <c r="D224" s="4"/>
      <c r="E224" s="4"/>
      <c r="F224" s="4"/>
      <c r="G224" s="3"/>
      <c r="H224" s="4"/>
      <c r="I224" s="3"/>
      <c r="J224" s="4"/>
      <c r="K224" s="3"/>
      <c r="L224" s="4"/>
      <c r="M224" s="3"/>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c r="DP224" s="4"/>
      <c r="DQ224" s="4"/>
      <c r="DR224" s="4"/>
      <c r="DS224" s="4"/>
      <c r="DT224" s="4"/>
      <c r="DU224" s="4"/>
      <c r="DV224" s="4"/>
      <c r="DW224" s="4"/>
      <c r="DX224" s="4"/>
      <c r="DY224" s="4"/>
    </row>
    <row r="225" spans="1:129" x14ac:dyDescent="0.25">
      <c r="A225" s="4"/>
      <c r="B225" s="4"/>
      <c r="C225" s="4"/>
      <c r="D225" s="4"/>
      <c r="E225" s="4"/>
      <c r="F225" s="4"/>
      <c r="G225" s="3"/>
      <c r="H225" s="4"/>
      <c r="I225" s="3"/>
      <c r="J225" s="4"/>
      <c r="K225" s="3"/>
      <c r="L225" s="4"/>
      <c r="M225" s="3"/>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c r="DP225" s="4"/>
      <c r="DQ225" s="4"/>
      <c r="DR225" s="4"/>
      <c r="DS225" s="4"/>
      <c r="DT225" s="4"/>
      <c r="DU225" s="4"/>
      <c r="DV225" s="4"/>
      <c r="DW225" s="4"/>
      <c r="DX225" s="4"/>
      <c r="DY225" s="4"/>
    </row>
    <row r="226" spans="1:129" x14ac:dyDescent="0.25">
      <c r="A226" s="4"/>
      <c r="B226" s="4"/>
      <c r="C226" s="4"/>
      <c r="D226" s="4"/>
      <c r="E226" s="4"/>
      <c r="F226" s="4"/>
      <c r="G226" s="3"/>
      <c r="H226" s="4"/>
      <c r="I226" s="3"/>
      <c r="J226" s="4"/>
      <c r="K226" s="3"/>
      <c r="L226" s="4"/>
      <c r="M226" s="3"/>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c r="DH226" s="4"/>
      <c r="DI226" s="4"/>
      <c r="DJ226" s="4"/>
      <c r="DK226" s="4"/>
      <c r="DL226" s="4"/>
      <c r="DM226" s="4"/>
      <c r="DN226" s="4"/>
      <c r="DO226" s="4"/>
      <c r="DP226" s="4"/>
      <c r="DQ226" s="4"/>
      <c r="DR226" s="4"/>
      <c r="DS226" s="4"/>
      <c r="DT226" s="4"/>
      <c r="DU226" s="4"/>
      <c r="DV226" s="4"/>
      <c r="DW226" s="4"/>
      <c r="DX226" s="4"/>
      <c r="DY226" s="4"/>
    </row>
    <row r="227" spans="1:129" x14ac:dyDescent="0.25">
      <c r="A227" s="4"/>
      <c r="B227" s="4"/>
      <c r="C227" s="4"/>
      <c r="D227" s="4"/>
      <c r="E227" s="4"/>
      <c r="F227" s="4"/>
      <c r="G227" s="3"/>
      <c r="H227" s="4"/>
      <c r="I227" s="3"/>
      <c r="J227" s="4"/>
      <c r="K227" s="3"/>
      <c r="L227" s="4"/>
      <c r="M227" s="3"/>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c r="DF227" s="4"/>
      <c r="DG227" s="4"/>
      <c r="DH227" s="4"/>
      <c r="DI227" s="4"/>
      <c r="DJ227" s="4"/>
      <c r="DK227" s="4"/>
      <c r="DL227" s="4"/>
      <c r="DM227" s="4"/>
      <c r="DN227" s="4"/>
      <c r="DO227" s="4"/>
      <c r="DP227" s="4"/>
      <c r="DQ227" s="4"/>
      <c r="DR227" s="4"/>
      <c r="DS227" s="4"/>
      <c r="DT227" s="4"/>
      <c r="DU227" s="4"/>
      <c r="DV227" s="4"/>
      <c r="DW227" s="4"/>
      <c r="DX227" s="4"/>
      <c r="DY227" s="4"/>
    </row>
    <row r="228" spans="1:129" x14ac:dyDescent="0.25">
      <c r="A228" s="4"/>
      <c r="B228" s="4"/>
      <c r="C228" s="4"/>
      <c r="D228" s="4"/>
      <c r="E228" s="4"/>
      <c r="F228" s="4"/>
      <c r="G228" s="3"/>
      <c r="H228" s="4"/>
      <c r="I228" s="3"/>
      <c r="J228" s="4"/>
      <c r="K228" s="3"/>
      <c r="L228" s="4"/>
      <c r="M228" s="3"/>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c r="CZ228" s="4"/>
      <c r="DA228" s="4"/>
      <c r="DB228" s="4"/>
      <c r="DC228" s="4"/>
      <c r="DD228" s="4"/>
      <c r="DE228" s="4"/>
      <c r="DF228" s="4"/>
      <c r="DG228" s="4"/>
      <c r="DH228" s="4"/>
      <c r="DI228" s="4"/>
      <c r="DJ228" s="4"/>
      <c r="DK228" s="4"/>
      <c r="DL228" s="4"/>
      <c r="DM228" s="4"/>
      <c r="DN228" s="4"/>
      <c r="DO228" s="4"/>
      <c r="DP228" s="4"/>
      <c r="DQ228" s="4"/>
      <c r="DR228" s="4"/>
      <c r="DS228" s="4"/>
      <c r="DT228" s="4"/>
      <c r="DU228" s="4"/>
      <c r="DV228" s="4"/>
      <c r="DW228" s="4"/>
      <c r="DX228" s="4"/>
      <c r="DY228" s="4"/>
    </row>
    <row r="229" spans="1:129" x14ac:dyDescent="0.25">
      <c r="A229" s="4"/>
      <c r="B229" s="4"/>
      <c r="C229" s="4"/>
      <c r="D229" s="4"/>
      <c r="E229" s="4"/>
      <c r="F229" s="4"/>
      <c r="G229" s="3"/>
      <c r="H229" s="4"/>
      <c r="I229" s="3"/>
      <c r="J229" s="4"/>
      <c r="K229" s="3"/>
      <c r="L229" s="4"/>
      <c r="M229" s="3"/>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c r="DE229" s="4"/>
      <c r="DF229" s="4"/>
      <c r="DG229" s="4"/>
      <c r="DH229" s="4"/>
      <c r="DI229" s="4"/>
      <c r="DJ229" s="4"/>
      <c r="DK229" s="4"/>
      <c r="DL229" s="4"/>
      <c r="DM229" s="4"/>
      <c r="DN229" s="4"/>
      <c r="DO229" s="4"/>
      <c r="DP229" s="4"/>
      <c r="DQ229" s="4"/>
      <c r="DR229" s="4"/>
      <c r="DS229" s="4"/>
      <c r="DT229" s="4"/>
      <c r="DU229" s="4"/>
      <c r="DV229" s="4"/>
      <c r="DW229" s="4"/>
      <c r="DX229" s="4"/>
      <c r="DY229" s="4"/>
    </row>
    <row r="230" spans="1:129" x14ac:dyDescent="0.25">
      <c r="A230" s="4"/>
      <c r="B230" s="4"/>
      <c r="C230" s="4"/>
      <c r="D230" s="4"/>
      <c r="E230" s="4"/>
      <c r="F230" s="4"/>
      <c r="G230" s="3"/>
      <c r="H230" s="4"/>
      <c r="I230" s="3"/>
      <c r="J230" s="4"/>
      <c r="K230" s="3"/>
      <c r="L230" s="4"/>
      <c r="M230" s="3"/>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c r="CZ230" s="4"/>
      <c r="DA230" s="4"/>
      <c r="DB230" s="4"/>
      <c r="DC230" s="4"/>
      <c r="DD230" s="4"/>
      <c r="DE230" s="4"/>
      <c r="DF230" s="4"/>
      <c r="DG230" s="4"/>
      <c r="DH230" s="4"/>
      <c r="DI230" s="4"/>
      <c r="DJ230" s="4"/>
      <c r="DK230" s="4"/>
      <c r="DL230" s="4"/>
      <c r="DM230" s="4"/>
      <c r="DN230" s="4"/>
      <c r="DO230" s="4"/>
      <c r="DP230" s="4"/>
      <c r="DQ230" s="4"/>
      <c r="DR230" s="4"/>
      <c r="DS230" s="4"/>
      <c r="DT230" s="4"/>
      <c r="DU230" s="4"/>
      <c r="DV230" s="4"/>
      <c r="DW230" s="4"/>
      <c r="DX230" s="4"/>
      <c r="DY230" s="4"/>
    </row>
    <row r="231" spans="1:129" x14ac:dyDescent="0.25">
      <c r="A231" s="4"/>
      <c r="B231" s="4"/>
      <c r="C231" s="4"/>
      <c r="D231" s="4"/>
      <c r="E231" s="4"/>
      <c r="F231" s="4"/>
      <c r="G231" s="3"/>
      <c r="H231" s="4"/>
      <c r="I231" s="3"/>
      <c r="J231" s="4"/>
      <c r="K231" s="3"/>
      <c r="L231" s="4"/>
      <c r="M231" s="3"/>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c r="DF231" s="4"/>
      <c r="DG231" s="4"/>
      <c r="DH231" s="4"/>
      <c r="DI231" s="4"/>
      <c r="DJ231" s="4"/>
      <c r="DK231" s="4"/>
      <c r="DL231" s="4"/>
      <c r="DM231" s="4"/>
      <c r="DN231" s="4"/>
      <c r="DO231" s="4"/>
      <c r="DP231" s="4"/>
      <c r="DQ231" s="4"/>
      <c r="DR231" s="4"/>
      <c r="DS231" s="4"/>
      <c r="DT231" s="4"/>
      <c r="DU231" s="4"/>
      <c r="DV231" s="4"/>
      <c r="DW231" s="4"/>
      <c r="DX231" s="4"/>
      <c r="DY231" s="4"/>
    </row>
    <row r="232" spans="1:129" x14ac:dyDescent="0.25">
      <c r="A232" s="4"/>
      <c r="B232" s="4"/>
      <c r="C232" s="4"/>
      <c r="D232" s="4"/>
      <c r="E232" s="4"/>
      <c r="F232" s="4"/>
      <c r="G232" s="3"/>
      <c r="H232" s="4"/>
      <c r="I232" s="3"/>
      <c r="J232" s="4"/>
      <c r="K232" s="3"/>
      <c r="L232" s="4"/>
      <c r="M232" s="3"/>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c r="DF232" s="4"/>
      <c r="DG232" s="4"/>
      <c r="DH232" s="4"/>
      <c r="DI232" s="4"/>
      <c r="DJ232" s="4"/>
      <c r="DK232" s="4"/>
      <c r="DL232" s="4"/>
      <c r="DM232" s="4"/>
      <c r="DN232" s="4"/>
      <c r="DO232" s="4"/>
      <c r="DP232" s="4"/>
      <c r="DQ232" s="4"/>
      <c r="DR232" s="4"/>
      <c r="DS232" s="4"/>
      <c r="DT232" s="4"/>
      <c r="DU232" s="4"/>
      <c r="DV232" s="4"/>
      <c r="DW232" s="4"/>
      <c r="DX232" s="4"/>
      <c r="DY232" s="4"/>
    </row>
    <row r="233" spans="1:129" x14ac:dyDescent="0.25">
      <c r="A233" s="4"/>
      <c r="B233" s="4"/>
      <c r="C233" s="4"/>
      <c r="D233" s="4"/>
      <c r="E233" s="4"/>
      <c r="F233" s="4"/>
      <c r="G233" s="3"/>
      <c r="H233" s="4"/>
      <c r="I233" s="3"/>
      <c r="J233" s="4"/>
      <c r="K233" s="3"/>
      <c r="L233" s="4"/>
      <c r="M233" s="3"/>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c r="DF233" s="4"/>
      <c r="DG233" s="4"/>
      <c r="DH233" s="4"/>
      <c r="DI233" s="4"/>
      <c r="DJ233" s="4"/>
      <c r="DK233" s="4"/>
      <c r="DL233" s="4"/>
      <c r="DM233" s="4"/>
      <c r="DN233" s="4"/>
      <c r="DO233" s="4"/>
      <c r="DP233" s="4"/>
      <c r="DQ233" s="4"/>
      <c r="DR233" s="4"/>
      <c r="DS233" s="4"/>
      <c r="DT233" s="4"/>
      <c r="DU233" s="4"/>
      <c r="DV233" s="4"/>
      <c r="DW233" s="4"/>
      <c r="DX233" s="4"/>
      <c r="DY233" s="4"/>
    </row>
    <row r="234" spans="1:129" x14ac:dyDescent="0.25">
      <c r="A234" s="4"/>
      <c r="B234" s="4"/>
      <c r="C234" s="4"/>
      <c r="D234" s="4"/>
      <c r="E234" s="4"/>
      <c r="F234" s="4"/>
      <c r="G234" s="3"/>
      <c r="H234" s="4"/>
      <c r="I234" s="3"/>
      <c r="J234" s="4"/>
      <c r="K234" s="3"/>
      <c r="L234" s="4"/>
      <c r="M234" s="3"/>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row>
    <row r="235" spans="1:129" x14ac:dyDescent="0.25">
      <c r="A235" s="4"/>
      <c r="B235" s="4"/>
      <c r="C235" s="4"/>
      <c r="D235" s="4"/>
      <c r="E235" s="4"/>
      <c r="F235" s="4"/>
      <c r="G235" s="3"/>
      <c r="H235" s="4"/>
      <c r="I235" s="3"/>
      <c r="J235" s="4"/>
      <c r="K235" s="3"/>
      <c r="L235" s="4"/>
      <c r="M235" s="3"/>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row>
    <row r="236" spans="1:129" x14ac:dyDescent="0.25">
      <c r="A236" s="4"/>
      <c r="B236" s="4"/>
      <c r="C236" s="4"/>
      <c r="D236" s="4"/>
      <c r="E236" s="4"/>
      <c r="F236" s="4"/>
      <c r="G236" s="3"/>
      <c r="H236" s="4"/>
      <c r="I236" s="3"/>
      <c r="J236" s="4"/>
      <c r="K236" s="3"/>
      <c r="L236" s="4"/>
      <c r="M236" s="3"/>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row>
    <row r="237" spans="1:129" x14ac:dyDescent="0.25">
      <c r="A237" s="4"/>
      <c r="B237" s="4"/>
      <c r="C237" s="4"/>
      <c r="D237" s="4"/>
      <c r="E237" s="4"/>
      <c r="F237" s="4"/>
      <c r="G237" s="3"/>
      <c r="H237" s="4"/>
      <c r="I237" s="3"/>
      <c r="J237" s="4"/>
      <c r="K237" s="3"/>
      <c r="L237" s="4"/>
      <c r="M237" s="3"/>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row>
    <row r="238" spans="1:129" x14ac:dyDescent="0.25">
      <c r="A238" s="4"/>
      <c r="B238" s="4"/>
      <c r="C238" s="4"/>
      <c r="D238" s="4"/>
      <c r="E238" s="4"/>
      <c r="F238" s="4"/>
      <c r="G238" s="3"/>
      <c r="H238" s="4"/>
      <c r="I238" s="3"/>
      <c r="J238" s="4"/>
      <c r="K238" s="3"/>
      <c r="L238" s="4"/>
      <c r="M238" s="3"/>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row>
    <row r="239" spans="1:129" x14ac:dyDescent="0.25">
      <c r="A239" s="4"/>
      <c r="B239" s="4"/>
      <c r="C239" s="4"/>
      <c r="D239" s="4"/>
      <c r="E239" s="4"/>
      <c r="F239" s="4"/>
      <c r="G239" s="3"/>
      <c r="H239" s="4"/>
      <c r="I239" s="3"/>
      <c r="J239" s="4"/>
      <c r="K239" s="3"/>
      <c r="L239" s="4"/>
      <c r="M239" s="3"/>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c r="DP239" s="4"/>
      <c r="DQ239" s="4"/>
      <c r="DR239" s="4"/>
      <c r="DS239" s="4"/>
      <c r="DT239" s="4"/>
      <c r="DU239" s="4"/>
      <c r="DV239" s="4"/>
      <c r="DW239" s="4"/>
      <c r="DX239" s="4"/>
      <c r="DY239" s="4"/>
    </row>
    <row r="240" spans="1:129" x14ac:dyDescent="0.25">
      <c r="A240" s="4"/>
      <c r="B240" s="4"/>
      <c r="C240" s="4"/>
      <c r="D240" s="4"/>
      <c r="E240" s="4"/>
      <c r="F240" s="4"/>
      <c r="G240" s="3"/>
      <c r="H240" s="4"/>
      <c r="I240" s="3"/>
      <c r="J240" s="4"/>
      <c r="K240" s="3"/>
      <c r="L240" s="4"/>
      <c r="M240" s="3"/>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c r="DP240" s="4"/>
      <c r="DQ240" s="4"/>
      <c r="DR240" s="4"/>
      <c r="DS240" s="4"/>
      <c r="DT240" s="4"/>
      <c r="DU240" s="4"/>
      <c r="DV240" s="4"/>
      <c r="DW240" s="4"/>
      <c r="DX240" s="4"/>
      <c r="DY240" s="4"/>
    </row>
    <row r="241" spans="1:129" x14ac:dyDescent="0.25">
      <c r="A241" s="4"/>
      <c r="B241" s="4"/>
      <c r="C241" s="4"/>
      <c r="D241" s="4"/>
      <c r="E241" s="4"/>
      <c r="F241" s="4"/>
      <c r="G241" s="3"/>
      <c r="H241" s="4"/>
      <c r="I241" s="3"/>
      <c r="J241" s="4"/>
      <c r="K241" s="3"/>
      <c r="L241" s="4"/>
      <c r="M241" s="3"/>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c r="DP241" s="4"/>
      <c r="DQ241" s="4"/>
      <c r="DR241" s="4"/>
      <c r="DS241" s="4"/>
      <c r="DT241" s="4"/>
      <c r="DU241" s="4"/>
      <c r="DV241" s="4"/>
      <c r="DW241" s="4"/>
      <c r="DX241" s="4"/>
      <c r="DY241" s="4"/>
    </row>
    <row r="242" spans="1:129" x14ac:dyDescent="0.25">
      <c r="A242" s="4"/>
      <c r="B242" s="4"/>
      <c r="C242" s="4"/>
      <c r="D242" s="4"/>
      <c r="E242" s="4"/>
      <c r="F242" s="4"/>
      <c r="G242" s="3"/>
      <c r="H242" s="4"/>
      <c r="I242" s="3"/>
      <c r="J242" s="4"/>
      <c r="K242" s="3"/>
      <c r="L242" s="4"/>
      <c r="M242" s="3"/>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c r="CZ242" s="4"/>
      <c r="DA242" s="4"/>
      <c r="DB242" s="4"/>
      <c r="DC242" s="4"/>
      <c r="DD242" s="4"/>
      <c r="DE242" s="4"/>
      <c r="DF242" s="4"/>
      <c r="DG242" s="4"/>
      <c r="DH242" s="4"/>
      <c r="DI242" s="4"/>
      <c r="DJ242" s="4"/>
      <c r="DK242" s="4"/>
      <c r="DL242" s="4"/>
      <c r="DM242" s="4"/>
      <c r="DN242" s="4"/>
      <c r="DO242" s="4"/>
      <c r="DP242" s="4"/>
      <c r="DQ242" s="4"/>
      <c r="DR242" s="4"/>
      <c r="DS242" s="4"/>
      <c r="DT242" s="4"/>
      <c r="DU242" s="4"/>
      <c r="DV242" s="4"/>
      <c r="DW242" s="4"/>
      <c r="DX242" s="4"/>
      <c r="DY242" s="4"/>
    </row>
    <row r="243" spans="1:129" x14ac:dyDescent="0.25">
      <c r="A243" s="4"/>
      <c r="B243" s="4"/>
      <c r="C243" s="4"/>
      <c r="D243" s="4"/>
      <c r="E243" s="4"/>
      <c r="F243" s="4"/>
      <c r="G243" s="3"/>
      <c r="H243" s="4"/>
      <c r="I243" s="3"/>
      <c r="J243" s="4"/>
      <c r="K243" s="3"/>
      <c r="L243" s="4"/>
      <c r="M243" s="3"/>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c r="DH243" s="4"/>
      <c r="DI243" s="4"/>
      <c r="DJ243" s="4"/>
      <c r="DK243" s="4"/>
      <c r="DL243" s="4"/>
      <c r="DM243" s="4"/>
      <c r="DN243" s="4"/>
      <c r="DO243" s="4"/>
      <c r="DP243" s="4"/>
      <c r="DQ243" s="4"/>
      <c r="DR243" s="4"/>
      <c r="DS243" s="4"/>
      <c r="DT243" s="4"/>
      <c r="DU243" s="4"/>
      <c r="DV243" s="4"/>
      <c r="DW243" s="4"/>
      <c r="DX243" s="4"/>
      <c r="DY243" s="4"/>
    </row>
    <row r="244" spans="1:129" x14ac:dyDescent="0.25">
      <c r="A244" s="4"/>
      <c r="B244" s="4"/>
      <c r="C244" s="4"/>
      <c r="D244" s="4"/>
      <c r="E244" s="4"/>
      <c r="F244" s="4"/>
      <c r="G244" s="3"/>
      <c r="H244" s="4"/>
      <c r="I244" s="3"/>
      <c r="J244" s="4"/>
      <c r="K244" s="3"/>
      <c r="L244" s="4"/>
      <c r="M244" s="3"/>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c r="DA244" s="4"/>
      <c r="DB244" s="4"/>
      <c r="DC244" s="4"/>
      <c r="DD244" s="4"/>
      <c r="DE244" s="4"/>
      <c r="DF244" s="4"/>
      <c r="DG244" s="4"/>
      <c r="DH244" s="4"/>
      <c r="DI244" s="4"/>
      <c r="DJ244" s="4"/>
      <c r="DK244" s="4"/>
      <c r="DL244" s="4"/>
      <c r="DM244" s="4"/>
      <c r="DN244" s="4"/>
      <c r="DO244" s="4"/>
      <c r="DP244" s="4"/>
      <c r="DQ244" s="4"/>
      <c r="DR244" s="4"/>
      <c r="DS244" s="4"/>
      <c r="DT244" s="4"/>
      <c r="DU244" s="4"/>
      <c r="DV244" s="4"/>
      <c r="DW244" s="4"/>
      <c r="DX244" s="4"/>
      <c r="DY244" s="4"/>
    </row>
    <row r="245" spans="1:129" x14ac:dyDescent="0.25">
      <c r="A245" s="4"/>
      <c r="B245" s="4"/>
      <c r="C245" s="4"/>
      <c r="D245" s="4"/>
      <c r="E245" s="4"/>
      <c r="F245" s="4"/>
      <c r="G245" s="3"/>
      <c r="H245" s="4"/>
      <c r="I245" s="3"/>
      <c r="J245" s="4"/>
      <c r="K245" s="3"/>
      <c r="L245" s="4"/>
      <c r="M245" s="3"/>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c r="DH245" s="4"/>
      <c r="DI245" s="4"/>
      <c r="DJ245" s="4"/>
      <c r="DK245" s="4"/>
      <c r="DL245" s="4"/>
      <c r="DM245" s="4"/>
      <c r="DN245" s="4"/>
      <c r="DO245" s="4"/>
      <c r="DP245" s="4"/>
      <c r="DQ245" s="4"/>
      <c r="DR245" s="4"/>
      <c r="DS245" s="4"/>
      <c r="DT245" s="4"/>
      <c r="DU245" s="4"/>
      <c r="DV245" s="4"/>
      <c r="DW245" s="4"/>
      <c r="DX245" s="4"/>
      <c r="DY245" s="4"/>
    </row>
    <row r="246" spans="1:129" x14ac:dyDescent="0.25">
      <c r="A246" s="4"/>
      <c r="B246" s="4"/>
      <c r="C246" s="4"/>
      <c r="D246" s="4"/>
      <c r="E246" s="4"/>
      <c r="F246" s="4"/>
      <c r="G246" s="3"/>
      <c r="H246" s="4"/>
      <c r="I246" s="3"/>
      <c r="J246" s="4"/>
      <c r="K246" s="3"/>
      <c r="L246" s="4"/>
      <c r="M246" s="3"/>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c r="DH246" s="4"/>
      <c r="DI246" s="4"/>
      <c r="DJ246" s="4"/>
      <c r="DK246" s="4"/>
      <c r="DL246" s="4"/>
      <c r="DM246" s="4"/>
      <c r="DN246" s="4"/>
      <c r="DO246" s="4"/>
      <c r="DP246" s="4"/>
      <c r="DQ246" s="4"/>
      <c r="DR246" s="4"/>
      <c r="DS246" s="4"/>
      <c r="DT246" s="4"/>
      <c r="DU246" s="4"/>
      <c r="DV246" s="4"/>
      <c r="DW246" s="4"/>
      <c r="DX246" s="4"/>
      <c r="DY246" s="4"/>
    </row>
    <row r="247" spans="1:129" x14ac:dyDescent="0.25">
      <c r="A247" s="4"/>
      <c r="B247" s="4"/>
      <c r="C247" s="4"/>
      <c r="D247" s="4"/>
      <c r="E247" s="4"/>
      <c r="F247" s="4"/>
      <c r="G247" s="3"/>
      <c r="H247" s="4"/>
      <c r="I247" s="3"/>
      <c r="J247" s="4"/>
      <c r="K247" s="3"/>
      <c r="L247" s="4"/>
      <c r="M247" s="3"/>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c r="DP247" s="4"/>
      <c r="DQ247" s="4"/>
      <c r="DR247" s="4"/>
      <c r="DS247" s="4"/>
      <c r="DT247" s="4"/>
      <c r="DU247" s="4"/>
      <c r="DV247" s="4"/>
      <c r="DW247" s="4"/>
      <c r="DX247" s="4"/>
      <c r="DY247" s="4"/>
    </row>
    <row r="248" spans="1:129" x14ac:dyDescent="0.25">
      <c r="A248" s="4"/>
      <c r="B248" s="4"/>
      <c r="C248" s="4"/>
      <c r="D248" s="4"/>
      <c r="E248" s="4"/>
      <c r="F248" s="4"/>
      <c r="G248" s="3"/>
      <c r="H248" s="4"/>
      <c r="I248" s="3"/>
      <c r="J248" s="4"/>
      <c r="K248" s="3"/>
      <c r="L248" s="4"/>
      <c r="M248" s="3"/>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c r="DF248" s="4"/>
      <c r="DG248" s="4"/>
      <c r="DH248" s="4"/>
      <c r="DI248" s="4"/>
      <c r="DJ248" s="4"/>
      <c r="DK248" s="4"/>
      <c r="DL248" s="4"/>
      <c r="DM248" s="4"/>
      <c r="DN248" s="4"/>
      <c r="DO248" s="4"/>
      <c r="DP248" s="4"/>
      <c r="DQ248" s="4"/>
      <c r="DR248" s="4"/>
      <c r="DS248" s="4"/>
      <c r="DT248" s="4"/>
      <c r="DU248" s="4"/>
      <c r="DV248" s="4"/>
      <c r="DW248" s="4"/>
      <c r="DX248" s="4"/>
      <c r="DY248" s="4"/>
    </row>
    <row r="249" spans="1:129" x14ac:dyDescent="0.25">
      <c r="A249" s="4"/>
      <c r="B249" s="4"/>
      <c r="C249" s="4"/>
      <c r="D249" s="4"/>
      <c r="E249" s="4"/>
      <c r="F249" s="4"/>
      <c r="G249" s="3"/>
      <c r="H249" s="4"/>
      <c r="I249" s="3"/>
      <c r="J249" s="4"/>
      <c r="K249" s="3"/>
      <c r="L249" s="4"/>
      <c r="M249" s="3"/>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c r="DP249" s="4"/>
      <c r="DQ249" s="4"/>
      <c r="DR249" s="4"/>
      <c r="DS249" s="4"/>
      <c r="DT249" s="4"/>
      <c r="DU249" s="4"/>
      <c r="DV249" s="4"/>
      <c r="DW249" s="4"/>
      <c r="DX249" s="4"/>
      <c r="DY249" s="4"/>
    </row>
    <row r="250" spans="1:129" x14ac:dyDescent="0.25">
      <c r="A250" s="4"/>
      <c r="B250" s="4"/>
      <c r="C250" s="4"/>
      <c r="D250" s="4"/>
      <c r="E250" s="4"/>
      <c r="F250" s="4"/>
      <c r="G250" s="3"/>
      <c r="H250" s="4"/>
      <c r="I250" s="3"/>
      <c r="J250" s="4"/>
      <c r="K250" s="3"/>
      <c r="L250" s="4"/>
      <c r="M250" s="3"/>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c r="DF250" s="4"/>
      <c r="DG250" s="4"/>
      <c r="DH250" s="4"/>
      <c r="DI250" s="4"/>
      <c r="DJ250" s="4"/>
      <c r="DK250" s="4"/>
      <c r="DL250" s="4"/>
      <c r="DM250" s="4"/>
      <c r="DN250" s="4"/>
      <c r="DO250" s="4"/>
      <c r="DP250" s="4"/>
      <c r="DQ250" s="4"/>
      <c r="DR250" s="4"/>
      <c r="DS250" s="4"/>
      <c r="DT250" s="4"/>
      <c r="DU250" s="4"/>
      <c r="DV250" s="4"/>
      <c r="DW250" s="4"/>
      <c r="DX250" s="4"/>
      <c r="DY250" s="4"/>
    </row>
    <row r="251" spans="1:129" x14ac:dyDescent="0.25">
      <c r="A251" s="4"/>
      <c r="B251" s="4"/>
      <c r="C251" s="4"/>
      <c r="D251" s="4"/>
      <c r="E251" s="4"/>
      <c r="F251" s="4"/>
      <c r="G251" s="3"/>
      <c r="H251" s="4"/>
      <c r="I251" s="3"/>
      <c r="J251" s="4"/>
      <c r="K251" s="3"/>
      <c r="L251" s="4"/>
      <c r="M251" s="3"/>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c r="DP251" s="4"/>
      <c r="DQ251" s="4"/>
      <c r="DR251" s="4"/>
      <c r="DS251" s="4"/>
      <c r="DT251" s="4"/>
      <c r="DU251" s="4"/>
      <c r="DV251" s="4"/>
      <c r="DW251" s="4"/>
      <c r="DX251" s="4"/>
      <c r="DY251" s="4"/>
    </row>
    <row r="252" spans="1:129" x14ac:dyDescent="0.25">
      <c r="A252" s="4"/>
      <c r="B252" s="4"/>
      <c r="C252" s="4"/>
      <c r="D252" s="4"/>
      <c r="E252" s="4"/>
      <c r="F252" s="4"/>
      <c r="G252" s="3"/>
      <c r="H252" s="4"/>
      <c r="I252" s="3"/>
      <c r="J252" s="4"/>
      <c r="K252" s="3"/>
      <c r="L252" s="4"/>
      <c r="M252" s="3"/>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c r="DH252" s="4"/>
      <c r="DI252" s="4"/>
      <c r="DJ252" s="4"/>
      <c r="DK252" s="4"/>
      <c r="DL252" s="4"/>
      <c r="DM252" s="4"/>
      <c r="DN252" s="4"/>
      <c r="DO252" s="4"/>
      <c r="DP252" s="4"/>
      <c r="DQ252" s="4"/>
      <c r="DR252" s="4"/>
      <c r="DS252" s="4"/>
      <c r="DT252" s="4"/>
      <c r="DU252" s="4"/>
      <c r="DV252" s="4"/>
      <c r="DW252" s="4"/>
      <c r="DX252" s="4"/>
      <c r="DY252" s="4"/>
    </row>
    <row r="253" spans="1:129" x14ac:dyDescent="0.25">
      <c r="A253" s="4"/>
      <c r="B253" s="4"/>
      <c r="C253" s="4"/>
      <c r="D253" s="4"/>
      <c r="E253" s="4"/>
      <c r="F253" s="4"/>
      <c r="G253" s="3"/>
      <c r="H253" s="4"/>
      <c r="I253" s="3"/>
      <c r="J253" s="4"/>
      <c r="K253" s="3"/>
      <c r="L253" s="4"/>
      <c r="M253" s="3"/>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c r="DH253" s="4"/>
      <c r="DI253" s="4"/>
      <c r="DJ253" s="4"/>
      <c r="DK253" s="4"/>
      <c r="DL253" s="4"/>
      <c r="DM253" s="4"/>
      <c r="DN253" s="4"/>
      <c r="DO253" s="4"/>
      <c r="DP253" s="4"/>
      <c r="DQ253" s="4"/>
      <c r="DR253" s="4"/>
      <c r="DS253" s="4"/>
      <c r="DT253" s="4"/>
      <c r="DU253" s="4"/>
      <c r="DV253" s="4"/>
      <c r="DW253" s="4"/>
      <c r="DX253" s="4"/>
      <c r="DY253" s="4"/>
    </row>
    <row r="254" spans="1:129" x14ac:dyDescent="0.25">
      <c r="A254" s="4"/>
      <c r="B254" s="4"/>
      <c r="C254" s="4"/>
      <c r="D254" s="4"/>
      <c r="E254" s="4"/>
      <c r="F254" s="4"/>
      <c r="G254" s="3"/>
      <c r="H254" s="4"/>
      <c r="I254" s="3"/>
      <c r="J254" s="4"/>
      <c r="K254" s="3"/>
      <c r="L254" s="4"/>
      <c r="M254" s="3"/>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c r="DF254" s="4"/>
      <c r="DG254" s="4"/>
      <c r="DH254" s="4"/>
      <c r="DI254" s="4"/>
      <c r="DJ254" s="4"/>
      <c r="DK254" s="4"/>
      <c r="DL254" s="4"/>
      <c r="DM254" s="4"/>
      <c r="DN254" s="4"/>
      <c r="DO254" s="4"/>
      <c r="DP254" s="4"/>
      <c r="DQ254" s="4"/>
      <c r="DR254" s="4"/>
      <c r="DS254" s="4"/>
      <c r="DT254" s="4"/>
      <c r="DU254" s="4"/>
      <c r="DV254" s="4"/>
      <c r="DW254" s="4"/>
      <c r="DX254" s="4"/>
      <c r="DY254" s="4"/>
    </row>
    <row r="255" spans="1:129" x14ac:dyDescent="0.25">
      <c r="A255" s="4"/>
      <c r="B255" s="4"/>
      <c r="C255" s="4"/>
      <c r="D255" s="4"/>
      <c r="E255" s="4"/>
      <c r="F255" s="4"/>
      <c r="G255" s="3"/>
      <c r="H255" s="4"/>
      <c r="I255" s="3"/>
      <c r="J255" s="4"/>
      <c r="K255" s="3"/>
      <c r="L255" s="4"/>
      <c r="M255" s="3"/>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c r="DF255" s="4"/>
      <c r="DG255" s="4"/>
      <c r="DH255" s="4"/>
      <c r="DI255" s="4"/>
      <c r="DJ255" s="4"/>
      <c r="DK255" s="4"/>
      <c r="DL255" s="4"/>
      <c r="DM255" s="4"/>
      <c r="DN255" s="4"/>
      <c r="DO255" s="4"/>
      <c r="DP255" s="4"/>
      <c r="DQ255" s="4"/>
      <c r="DR255" s="4"/>
      <c r="DS255" s="4"/>
      <c r="DT255" s="4"/>
      <c r="DU255" s="4"/>
      <c r="DV255" s="4"/>
      <c r="DW255" s="4"/>
      <c r="DX255" s="4"/>
      <c r="DY255" s="4"/>
    </row>
    <row r="256" spans="1:129" x14ac:dyDescent="0.25">
      <c r="A256" s="4"/>
      <c r="B256" s="4"/>
      <c r="C256" s="4"/>
      <c r="D256" s="4"/>
      <c r="E256" s="4"/>
      <c r="F256" s="4"/>
      <c r="G256" s="3"/>
      <c r="H256" s="4"/>
      <c r="I256" s="3"/>
      <c r="J256" s="4"/>
      <c r="K256" s="3"/>
      <c r="L256" s="4"/>
      <c r="M256" s="3"/>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c r="DF256" s="4"/>
      <c r="DG256" s="4"/>
      <c r="DH256" s="4"/>
      <c r="DI256" s="4"/>
      <c r="DJ256" s="4"/>
      <c r="DK256" s="4"/>
      <c r="DL256" s="4"/>
      <c r="DM256" s="4"/>
      <c r="DN256" s="4"/>
      <c r="DO256" s="4"/>
      <c r="DP256" s="4"/>
      <c r="DQ256" s="4"/>
      <c r="DR256" s="4"/>
      <c r="DS256" s="4"/>
      <c r="DT256" s="4"/>
      <c r="DU256" s="4"/>
      <c r="DV256" s="4"/>
      <c r="DW256" s="4"/>
      <c r="DX256" s="4"/>
      <c r="DY256" s="4"/>
    </row>
    <row r="257" spans="1:129" x14ac:dyDescent="0.25">
      <c r="A257" s="4"/>
      <c r="B257" s="4"/>
      <c r="C257" s="4"/>
      <c r="D257" s="4"/>
      <c r="E257" s="4"/>
      <c r="F257" s="4"/>
      <c r="G257" s="3"/>
      <c r="H257" s="4"/>
      <c r="I257" s="3"/>
      <c r="J257" s="4"/>
      <c r="K257" s="3"/>
      <c r="L257" s="4"/>
      <c r="M257" s="3"/>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c r="DP257" s="4"/>
      <c r="DQ257" s="4"/>
      <c r="DR257" s="4"/>
      <c r="DS257" s="4"/>
      <c r="DT257" s="4"/>
      <c r="DU257" s="4"/>
      <c r="DV257" s="4"/>
      <c r="DW257" s="4"/>
      <c r="DX257" s="4"/>
      <c r="DY257" s="4"/>
    </row>
    <row r="258" spans="1:129" x14ac:dyDescent="0.25">
      <c r="A258" s="4"/>
      <c r="B258" s="4"/>
      <c r="C258" s="4"/>
      <c r="D258" s="4"/>
      <c r="E258" s="4"/>
      <c r="F258" s="4"/>
      <c r="G258" s="3"/>
      <c r="H258" s="4"/>
      <c r="I258" s="3"/>
      <c r="J258" s="4"/>
      <c r="K258" s="3"/>
      <c r="L258" s="4"/>
      <c r="M258" s="3"/>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row>
    <row r="259" spans="1:129" x14ac:dyDescent="0.25">
      <c r="A259" s="4"/>
      <c r="B259" s="4"/>
      <c r="C259" s="4"/>
      <c r="D259" s="4"/>
      <c r="E259" s="4"/>
      <c r="F259" s="4"/>
      <c r="G259" s="3"/>
      <c r="H259" s="4"/>
      <c r="I259" s="3"/>
      <c r="J259" s="4"/>
      <c r="K259" s="3"/>
      <c r="L259" s="4"/>
      <c r="M259" s="3"/>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c r="DH259" s="4"/>
      <c r="DI259" s="4"/>
      <c r="DJ259" s="4"/>
      <c r="DK259" s="4"/>
      <c r="DL259" s="4"/>
      <c r="DM259" s="4"/>
      <c r="DN259" s="4"/>
      <c r="DO259" s="4"/>
      <c r="DP259" s="4"/>
      <c r="DQ259" s="4"/>
      <c r="DR259" s="4"/>
      <c r="DS259" s="4"/>
      <c r="DT259" s="4"/>
      <c r="DU259" s="4"/>
      <c r="DV259" s="4"/>
      <c r="DW259" s="4"/>
      <c r="DX259" s="4"/>
      <c r="DY259" s="4"/>
    </row>
    <row r="260" spans="1:129" x14ac:dyDescent="0.25">
      <c r="A260" s="4"/>
      <c r="B260" s="4"/>
      <c r="C260" s="4"/>
      <c r="D260" s="4"/>
      <c r="E260" s="4"/>
      <c r="F260" s="4"/>
      <c r="G260" s="3"/>
      <c r="H260" s="4"/>
      <c r="I260" s="3"/>
      <c r="J260" s="4"/>
      <c r="K260" s="3"/>
      <c r="L260" s="4"/>
      <c r="M260" s="3"/>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c r="DE260" s="4"/>
      <c r="DF260" s="4"/>
      <c r="DG260" s="4"/>
      <c r="DH260" s="4"/>
      <c r="DI260" s="4"/>
      <c r="DJ260" s="4"/>
      <c r="DK260" s="4"/>
      <c r="DL260" s="4"/>
      <c r="DM260" s="4"/>
      <c r="DN260" s="4"/>
      <c r="DO260" s="4"/>
      <c r="DP260" s="4"/>
      <c r="DQ260" s="4"/>
      <c r="DR260" s="4"/>
      <c r="DS260" s="4"/>
      <c r="DT260" s="4"/>
      <c r="DU260" s="4"/>
      <c r="DV260" s="4"/>
      <c r="DW260" s="4"/>
      <c r="DX260" s="4"/>
      <c r="DY260" s="4"/>
    </row>
    <row r="261" spans="1:129" x14ac:dyDescent="0.25">
      <c r="A261" s="4"/>
      <c r="B261" s="4"/>
      <c r="C261" s="4"/>
      <c r="D261" s="4"/>
      <c r="E261" s="4"/>
      <c r="F261" s="4"/>
      <c r="G261" s="3"/>
      <c r="H261" s="4"/>
      <c r="I261" s="3"/>
      <c r="J261" s="4"/>
      <c r="K261" s="3"/>
      <c r="L261" s="4"/>
      <c r="M261" s="3"/>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c r="DF261" s="4"/>
      <c r="DG261" s="4"/>
      <c r="DH261" s="4"/>
      <c r="DI261" s="4"/>
      <c r="DJ261" s="4"/>
      <c r="DK261" s="4"/>
      <c r="DL261" s="4"/>
      <c r="DM261" s="4"/>
      <c r="DN261" s="4"/>
      <c r="DO261" s="4"/>
      <c r="DP261" s="4"/>
      <c r="DQ261" s="4"/>
      <c r="DR261" s="4"/>
      <c r="DS261" s="4"/>
      <c r="DT261" s="4"/>
      <c r="DU261" s="4"/>
      <c r="DV261" s="4"/>
      <c r="DW261" s="4"/>
      <c r="DX261" s="4"/>
      <c r="DY261" s="4"/>
    </row>
    <row r="262" spans="1:129" x14ac:dyDescent="0.25">
      <c r="A262" s="4"/>
      <c r="B262" s="4"/>
      <c r="C262" s="4"/>
      <c r="D262" s="4"/>
      <c r="E262" s="4"/>
      <c r="F262" s="4"/>
      <c r="G262" s="3"/>
      <c r="H262" s="4"/>
      <c r="I262" s="3"/>
      <c r="J262" s="4"/>
      <c r="K262" s="3"/>
      <c r="L262" s="4"/>
      <c r="M262" s="3"/>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c r="DP262" s="4"/>
      <c r="DQ262" s="4"/>
      <c r="DR262" s="4"/>
      <c r="DS262" s="4"/>
      <c r="DT262" s="4"/>
      <c r="DU262" s="4"/>
      <c r="DV262" s="4"/>
      <c r="DW262" s="4"/>
      <c r="DX262" s="4"/>
      <c r="DY262" s="4"/>
    </row>
    <row r="263" spans="1:129" x14ac:dyDescent="0.25">
      <c r="A263" s="4"/>
      <c r="B263" s="4"/>
      <c r="C263" s="4"/>
      <c r="D263" s="4"/>
      <c r="E263" s="4"/>
      <c r="F263" s="4"/>
      <c r="G263" s="3"/>
      <c r="H263" s="4"/>
      <c r="I263" s="3"/>
      <c r="J263" s="4"/>
      <c r="K263" s="3"/>
      <c r="L263" s="4"/>
      <c r="M263" s="3"/>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c r="DF263" s="4"/>
      <c r="DG263" s="4"/>
      <c r="DH263" s="4"/>
      <c r="DI263" s="4"/>
      <c r="DJ263" s="4"/>
      <c r="DK263" s="4"/>
      <c r="DL263" s="4"/>
      <c r="DM263" s="4"/>
      <c r="DN263" s="4"/>
      <c r="DO263" s="4"/>
      <c r="DP263" s="4"/>
      <c r="DQ263" s="4"/>
      <c r="DR263" s="4"/>
      <c r="DS263" s="4"/>
      <c r="DT263" s="4"/>
      <c r="DU263" s="4"/>
      <c r="DV263" s="4"/>
      <c r="DW263" s="4"/>
      <c r="DX263" s="4"/>
      <c r="DY263" s="4"/>
    </row>
    <row r="264" spans="1:129" x14ac:dyDescent="0.25">
      <c r="A264" s="4"/>
      <c r="B264" s="4"/>
      <c r="C264" s="4"/>
      <c r="D264" s="4"/>
      <c r="E264" s="4"/>
      <c r="F264" s="4"/>
      <c r="G264" s="3"/>
      <c r="H264" s="4"/>
      <c r="I264" s="3"/>
      <c r="J264" s="4"/>
      <c r="K264" s="3"/>
      <c r="L264" s="4"/>
      <c r="M264" s="3"/>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c r="DF264" s="4"/>
      <c r="DG264" s="4"/>
      <c r="DH264" s="4"/>
      <c r="DI264" s="4"/>
      <c r="DJ264" s="4"/>
      <c r="DK264" s="4"/>
      <c r="DL264" s="4"/>
      <c r="DM264" s="4"/>
      <c r="DN264" s="4"/>
      <c r="DO264" s="4"/>
      <c r="DP264" s="4"/>
      <c r="DQ264" s="4"/>
      <c r="DR264" s="4"/>
      <c r="DS264" s="4"/>
      <c r="DT264" s="4"/>
      <c r="DU264" s="4"/>
      <c r="DV264" s="4"/>
      <c r="DW264" s="4"/>
      <c r="DX264" s="4"/>
      <c r="DY264" s="4"/>
    </row>
    <row r="265" spans="1:129" x14ac:dyDescent="0.25">
      <c r="A265" s="4"/>
      <c r="B265" s="4"/>
      <c r="C265" s="4"/>
      <c r="D265" s="4"/>
      <c r="E265" s="4"/>
      <c r="F265" s="4"/>
      <c r="G265" s="3"/>
      <c r="H265" s="4"/>
      <c r="I265" s="3"/>
      <c r="J265" s="4"/>
      <c r="K265" s="3"/>
      <c r="L265" s="4"/>
      <c r="M265" s="3"/>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c r="DF265" s="4"/>
      <c r="DG265" s="4"/>
      <c r="DH265" s="4"/>
      <c r="DI265" s="4"/>
      <c r="DJ265" s="4"/>
      <c r="DK265" s="4"/>
      <c r="DL265" s="4"/>
      <c r="DM265" s="4"/>
      <c r="DN265" s="4"/>
      <c r="DO265" s="4"/>
      <c r="DP265" s="4"/>
      <c r="DQ265" s="4"/>
      <c r="DR265" s="4"/>
      <c r="DS265" s="4"/>
      <c r="DT265" s="4"/>
      <c r="DU265" s="4"/>
      <c r="DV265" s="4"/>
      <c r="DW265" s="4"/>
      <c r="DX265" s="4"/>
      <c r="DY265" s="4"/>
    </row>
    <row r="266" spans="1:129" x14ac:dyDescent="0.25">
      <c r="A266" s="4"/>
      <c r="B266" s="4"/>
      <c r="C266" s="4"/>
      <c r="D266" s="4"/>
      <c r="E266" s="4"/>
      <c r="F266" s="4"/>
      <c r="G266" s="3"/>
      <c r="H266" s="4"/>
      <c r="I266" s="3"/>
      <c r="J266" s="4"/>
      <c r="K266" s="3"/>
      <c r="L266" s="4"/>
      <c r="M266" s="3"/>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c r="DF266" s="4"/>
      <c r="DG266" s="4"/>
      <c r="DH266" s="4"/>
      <c r="DI266" s="4"/>
      <c r="DJ266" s="4"/>
      <c r="DK266" s="4"/>
      <c r="DL266" s="4"/>
      <c r="DM266" s="4"/>
      <c r="DN266" s="4"/>
      <c r="DO266" s="4"/>
      <c r="DP266" s="4"/>
      <c r="DQ266" s="4"/>
      <c r="DR266" s="4"/>
      <c r="DS266" s="4"/>
      <c r="DT266" s="4"/>
      <c r="DU266" s="4"/>
      <c r="DV266" s="4"/>
      <c r="DW266" s="4"/>
      <c r="DX266" s="4"/>
      <c r="DY266" s="4"/>
    </row>
    <row r="267" spans="1:129" x14ac:dyDescent="0.25">
      <c r="A267" s="4"/>
      <c r="B267" s="4"/>
      <c r="C267" s="4"/>
      <c r="D267" s="4"/>
      <c r="E267" s="4"/>
      <c r="F267" s="4"/>
      <c r="G267" s="3"/>
      <c r="H267" s="4"/>
      <c r="I267" s="3"/>
      <c r="J267" s="4"/>
      <c r="K267" s="3"/>
      <c r="L267" s="4"/>
      <c r="M267" s="3"/>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c r="CZ267" s="4"/>
      <c r="DA267" s="4"/>
      <c r="DB267" s="4"/>
      <c r="DC267" s="4"/>
      <c r="DD267" s="4"/>
      <c r="DE267" s="4"/>
      <c r="DF267" s="4"/>
      <c r="DG267" s="4"/>
      <c r="DH267" s="4"/>
      <c r="DI267" s="4"/>
      <c r="DJ267" s="4"/>
      <c r="DK267" s="4"/>
      <c r="DL267" s="4"/>
      <c r="DM267" s="4"/>
      <c r="DN267" s="4"/>
      <c r="DO267" s="4"/>
      <c r="DP267" s="4"/>
      <c r="DQ267" s="4"/>
      <c r="DR267" s="4"/>
      <c r="DS267" s="4"/>
      <c r="DT267" s="4"/>
      <c r="DU267" s="4"/>
      <c r="DV267" s="4"/>
      <c r="DW267" s="4"/>
      <c r="DX267" s="4"/>
      <c r="DY267" s="4"/>
    </row>
    <row r="268" spans="1:129" x14ac:dyDescent="0.25">
      <c r="A268" s="4"/>
      <c r="B268" s="4"/>
      <c r="C268" s="4"/>
      <c r="D268" s="4"/>
      <c r="E268" s="4"/>
      <c r="F268" s="4"/>
      <c r="G268" s="3"/>
      <c r="H268" s="4"/>
      <c r="I268" s="3"/>
      <c r="J268" s="4"/>
      <c r="K268" s="3"/>
      <c r="L268" s="4"/>
      <c r="M268" s="3"/>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c r="CZ268" s="4"/>
      <c r="DA268" s="4"/>
      <c r="DB268" s="4"/>
      <c r="DC268" s="4"/>
      <c r="DD268" s="4"/>
      <c r="DE268" s="4"/>
      <c r="DF268" s="4"/>
      <c r="DG268" s="4"/>
      <c r="DH268" s="4"/>
      <c r="DI268" s="4"/>
      <c r="DJ268" s="4"/>
      <c r="DK268" s="4"/>
      <c r="DL268" s="4"/>
      <c r="DM268" s="4"/>
      <c r="DN268" s="4"/>
      <c r="DO268" s="4"/>
      <c r="DP268" s="4"/>
      <c r="DQ268" s="4"/>
      <c r="DR268" s="4"/>
      <c r="DS268" s="4"/>
      <c r="DT268" s="4"/>
      <c r="DU268" s="4"/>
      <c r="DV268" s="4"/>
      <c r="DW268" s="4"/>
      <c r="DX268" s="4"/>
      <c r="DY268" s="4"/>
    </row>
    <row r="269" spans="1:129" x14ac:dyDescent="0.25">
      <c r="A269" s="4"/>
      <c r="B269" s="4"/>
      <c r="C269" s="4"/>
      <c r="D269" s="4"/>
      <c r="E269" s="4"/>
      <c r="F269" s="4"/>
      <c r="G269" s="3"/>
      <c r="H269" s="4"/>
      <c r="I269" s="3"/>
      <c r="J269" s="4"/>
      <c r="K269" s="3"/>
      <c r="L269" s="4"/>
      <c r="M269" s="3"/>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c r="CZ269" s="4"/>
      <c r="DA269" s="4"/>
      <c r="DB269" s="4"/>
      <c r="DC269" s="4"/>
      <c r="DD269" s="4"/>
      <c r="DE269" s="4"/>
      <c r="DF269" s="4"/>
      <c r="DG269" s="4"/>
      <c r="DH269" s="4"/>
      <c r="DI269" s="4"/>
      <c r="DJ269" s="4"/>
      <c r="DK269" s="4"/>
      <c r="DL269" s="4"/>
      <c r="DM269" s="4"/>
      <c r="DN269" s="4"/>
      <c r="DO269" s="4"/>
      <c r="DP269" s="4"/>
      <c r="DQ269" s="4"/>
      <c r="DR269" s="4"/>
      <c r="DS269" s="4"/>
      <c r="DT269" s="4"/>
      <c r="DU269" s="4"/>
      <c r="DV269" s="4"/>
      <c r="DW269" s="4"/>
      <c r="DX269" s="4"/>
      <c r="DY269" s="4"/>
    </row>
    <row r="270" spans="1:129" x14ac:dyDescent="0.25">
      <c r="A270" s="4"/>
      <c r="B270" s="4"/>
      <c r="C270" s="4"/>
      <c r="D270" s="4"/>
      <c r="E270" s="4"/>
      <c r="F270" s="4"/>
      <c r="G270" s="3"/>
      <c r="H270" s="4"/>
      <c r="I270" s="3"/>
      <c r="J270" s="4"/>
      <c r="K270" s="3"/>
      <c r="L270" s="4"/>
      <c r="M270" s="3"/>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c r="CZ270" s="4"/>
      <c r="DA270" s="4"/>
      <c r="DB270" s="4"/>
      <c r="DC270" s="4"/>
      <c r="DD270" s="4"/>
      <c r="DE270" s="4"/>
      <c r="DF270" s="4"/>
      <c r="DG270" s="4"/>
      <c r="DH270" s="4"/>
      <c r="DI270" s="4"/>
      <c r="DJ270" s="4"/>
      <c r="DK270" s="4"/>
      <c r="DL270" s="4"/>
      <c r="DM270" s="4"/>
      <c r="DN270" s="4"/>
      <c r="DO270" s="4"/>
      <c r="DP270" s="4"/>
      <c r="DQ270" s="4"/>
      <c r="DR270" s="4"/>
      <c r="DS270" s="4"/>
      <c r="DT270" s="4"/>
      <c r="DU270" s="4"/>
      <c r="DV270" s="4"/>
      <c r="DW270" s="4"/>
      <c r="DX270" s="4"/>
      <c r="DY270" s="4"/>
    </row>
    <row r="271" spans="1:129" x14ac:dyDescent="0.25">
      <c r="A271" s="4"/>
      <c r="B271" s="4"/>
      <c r="C271" s="4"/>
      <c r="D271" s="4"/>
      <c r="E271" s="4"/>
      <c r="F271" s="4"/>
      <c r="G271" s="3"/>
      <c r="H271" s="4"/>
      <c r="I271" s="3"/>
      <c r="J271" s="4"/>
      <c r="K271" s="3"/>
      <c r="L271" s="4"/>
      <c r="M271" s="3"/>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c r="DA271" s="4"/>
      <c r="DB271" s="4"/>
      <c r="DC271" s="4"/>
      <c r="DD271" s="4"/>
      <c r="DE271" s="4"/>
      <c r="DF271" s="4"/>
      <c r="DG271" s="4"/>
      <c r="DH271" s="4"/>
      <c r="DI271" s="4"/>
      <c r="DJ271" s="4"/>
      <c r="DK271" s="4"/>
      <c r="DL271" s="4"/>
      <c r="DM271" s="4"/>
      <c r="DN271" s="4"/>
      <c r="DO271" s="4"/>
      <c r="DP271" s="4"/>
      <c r="DQ271" s="4"/>
      <c r="DR271" s="4"/>
      <c r="DS271" s="4"/>
      <c r="DT271" s="4"/>
      <c r="DU271" s="4"/>
      <c r="DV271" s="4"/>
      <c r="DW271" s="4"/>
      <c r="DX271" s="4"/>
      <c r="DY271" s="4"/>
    </row>
    <row r="272" spans="1:129" x14ac:dyDescent="0.25">
      <c r="A272" s="4"/>
      <c r="B272" s="4"/>
      <c r="C272" s="4"/>
      <c r="D272" s="4"/>
      <c r="E272" s="4"/>
      <c r="F272" s="4"/>
      <c r="G272" s="3"/>
      <c r="H272" s="4"/>
      <c r="I272" s="3"/>
      <c r="J272" s="4"/>
      <c r="K272" s="3"/>
      <c r="L272" s="4"/>
      <c r="M272" s="3"/>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c r="DA272" s="4"/>
      <c r="DB272" s="4"/>
      <c r="DC272" s="4"/>
      <c r="DD272" s="4"/>
      <c r="DE272" s="4"/>
      <c r="DF272" s="4"/>
      <c r="DG272" s="4"/>
      <c r="DH272" s="4"/>
      <c r="DI272" s="4"/>
      <c r="DJ272" s="4"/>
      <c r="DK272" s="4"/>
      <c r="DL272" s="4"/>
      <c r="DM272" s="4"/>
      <c r="DN272" s="4"/>
      <c r="DO272" s="4"/>
      <c r="DP272" s="4"/>
      <c r="DQ272" s="4"/>
      <c r="DR272" s="4"/>
      <c r="DS272" s="4"/>
      <c r="DT272" s="4"/>
      <c r="DU272" s="4"/>
      <c r="DV272" s="4"/>
      <c r="DW272" s="4"/>
      <c r="DX272" s="4"/>
      <c r="DY272" s="4"/>
    </row>
    <row r="273" spans="1:129" x14ac:dyDescent="0.25">
      <c r="A273" s="4"/>
      <c r="B273" s="4"/>
      <c r="C273" s="4"/>
      <c r="D273" s="4"/>
      <c r="E273" s="4"/>
      <c r="F273" s="4"/>
      <c r="G273" s="3"/>
      <c r="H273" s="4"/>
      <c r="I273" s="3"/>
      <c r="J273" s="4"/>
      <c r="K273" s="3"/>
      <c r="L273" s="4"/>
      <c r="M273" s="3"/>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c r="DC273" s="4"/>
      <c r="DD273" s="4"/>
      <c r="DE273" s="4"/>
      <c r="DF273" s="4"/>
      <c r="DG273" s="4"/>
      <c r="DH273" s="4"/>
      <c r="DI273" s="4"/>
      <c r="DJ273" s="4"/>
      <c r="DK273" s="4"/>
      <c r="DL273" s="4"/>
      <c r="DM273" s="4"/>
      <c r="DN273" s="4"/>
      <c r="DO273" s="4"/>
      <c r="DP273" s="4"/>
      <c r="DQ273" s="4"/>
      <c r="DR273" s="4"/>
      <c r="DS273" s="4"/>
      <c r="DT273" s="4"/>
      <c r="DU273" s="4"/>
      <c r="DV273" s="4"/>
      <c r="DW273" s="4"/>
      <c r="DX273" s="4"/>
      <c r="DY273" s="4"/>
    </row>
    <row r="274" spans="1:129" x14ac:dyDescent="0.25">
      <c r="A274" s="4"/>
      <c r="B274" s="4"/>
      <c r="C274" s="4"/>
      <c r="D274" s="4"/>
      <c r="E274" s="4"/>
      <c r="F274" s="4"/>
      <c r="G274" s="3"/>
      <c r="H274" s="4"/>
      <c r="I274" s="3"/>
      <c r="J274" s="4"/>
      <c r="K274" s="3"/>
      <c r="L274" s="4"/>
      <c r="M274" s="3"/>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c r="DC274" s="4"/>
      <c r="DD274" s="4"/>
      <c r="DE274" s="4"/>
      <c r="DF274" s="4"/>
      <c r="DG274" s="4"/>
      <c r="DH274" s="4"/>
      <c r="DI274" s="4"/>
      <c r="DJ274" s="4"/>
      <c r="DK274" s="4"/>
      <c r="DL274" s="4"/>
      <c r="DM274" s="4"/>
      <c r="DN274" s="4"/>
      <c r="DO274" s="4"/>
      <c r="DP274" s="4"/>
      <c r="DQ274" s="4"/>
      <c r="DR274" s="4"/>
      <c r="DS274" s="4"/>
      <c r="DT274" s="4"/>
      <c r="DU274" s="4"/>
      <c r="DV274" s="4"/>
      <c r="DW274" s="4"/>
      <c r="DX274" s="4"/>
      <c r="DY274" s="4"/>
    </row>
    <row r="275" spans="1:129" x14ac:dyDescent="0.25">
      <c r="A275" s="4"/>
      <c r="B275" s="4"/>
      <c r="C275" s="4"/>
      <c r="D275" s="4"/>
      <c r="E275" s="4"/>
      <c r="F275" s="4"/>
      <c r="G275" s="3"/>
      <c r="H275" s="4"/>
      <c r="I275" s="3"/>
      <c r="J275" s="4"/>
      <c r="K275" s="3"/>
      <c r="L275" s="4"/>
      <c r="M275" s="3"/>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c r="DC275" s="4"/>
      <c r="DD275" s="4"/>
      <c r="DE275" s="4"/>
      <c r="DF275" s="4"/>
      <c r="DG275" s="4"/>
      <c r="DH275" s="4"/>
      <c r="DI275" s="4"/>
      <c r="DJ275" s="4"/>
      <c r="DK275" s="4"/>
      <c r="DL275" s="4"/>
      <c r="DM275" s="4"/>
      <c r="DN275" s="4"/>
      <c r="DO275" s="4"/>
      <c r="DP275" s="4"/>
      <c r="DQ275" s="4"/>
      <c r="DR275" s="4"/>
      <c r="DS275" s="4"/>
      <c r="DT275" s="4"/>
      <c r="DU275" s="4"/>
      <c r="DV275" s="4"/>
      <c r="DW275" s="4"/>
      <c r="DX275" s="4"/>
      <c r="DY275" s="4"/>
    </row>
    <row r="276" spans="1:129" x14ac:dyDescent="0.25">
      <c r="A276" s="4"/>
      <c r="B276" s="4"/>
      <c r="C276" s="4"/>
      <c r="D276" s="4"/>
      <c r="E276" s="4"/>
      <c r="F276" s="4"/>
      <c r="G276" s="3"/>
      <c r="H276" s="4"/>
      <c r="I276" s="3"/>
      <c r="J276" s="4"/>
      <c r="K276" s="3"/>
      <c r="L276" s="4"/>
      <c r="M276" s="3"/>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c r="DA276" s="4"/>
      <c r="DB276" s="4"/>
      <c r="DC276" s="4"/>
      <c r="DD276" s="4"/>
      <c r="DE276" s="4"/>
      <c r="DF276" s="4"/>
      <c r="DG276" s="4"/>
      <c r="DH276" s="4"/>
      <c r="DI276" s="4"/>
      <c r="DJ276" s="4"/>
      <c r="DK276" s="4"/>
      <c r="DL276" s="4"/>
      <c r="DM276" s="4"/>
      <c r="DN276" s="4"/>
      <c r="DO276" s="4"/>
      <c r="DP276" s="4"/>
      <c r="DQ276" s="4"/>
      <c r="DR276" s="4"/>
      <c r="DS276" s="4"/>
      <c r="DT276" s="4"/>
      <c r="DU276" s="4"/>
      <c r="DV276" s="4"/>
      <c r="DW276" s="4"/>
      <c r="DX276" s="4"/>
      <c r="DY276" s="4"/>
    </row>
    <row r="277" spans="1:129" x14ac:dyDescent="0.25">
      <c r="A277" s="4"/>
      <c r="B277" s="4"/>
      <c r="C277" s="4"/>
      <c r="D277" s="4"/>
      <c r="E277" s="4"/>
      <c r="F277" s="4"/>
      <c r="G277" s="3"/>
      <c r="H277" s="4"/>
      <c r="I277" s="3"/>
      <c r="J277" s="4"/>
      <c r="K277" s="3"/>
      <c r="L277" s="4"/>
      <c r="M277" s="3"/>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c r="DA277" s="4"/>
      <c r="DB277" s="4"/>
      <c r="DC277" s="4"/>
      <c r="DD277" s="4"/>
      <c r="DE277" s="4"/>
      <c r="DF277" s="4"/>
      <c r="DG277" s="4"/>
      <c r="DH277" s="4"/>
      <c r="DI277" s="4"/>
      <c r="DJ277" s="4"/>
      <c r="DK277" s="4"/>
      <c r="DL277" s="4"/>
      <c r="DM277" s="4"/>
      <c r="DN277" s="4"/>
      <c r="DO277" s="4"/>
      <c r="DP277" s="4"/>
      <c r="DQ277" s="4"/>
      <c r="DR277" s="4"/>
      <c r="DS277" s="4"/>
      <c r="DT277" s="4"/>
      <c r="DU277" s="4"/>
      <c r="DV277" s="4"/>
      <c r="DW277" s="4"/>
      <c r="DX277" s="4"/>
      <c r="DY277" s="4"/>
    </row>
    <row r="278" spans="1:129" x14ac:dyDescent="0.25">
      <c r="A278" s="4"/>
      <c r="B278" s="4"/>
      <c r="C278" s="4"/>
      <c r="D278" s="4"/>
      <c r="E278" s="4"/>
      <c r="F278" s="4"/>
      <c r="G278" s="3"/>
      <c r="H278" s="4"/>
      <c r="I278" s="3"/>
      <c r="J278" s="4"/>
      <c r="K278" s="3"/>
      <c r="L278" s="4"/>
      <c r="M278" s="3"/>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c r="DA278" s="4"/>
      <c r="DB278" s="4"/>
      <c r="DC278" s="4"/>
      <c r="DD278" s="4"/>
      <c r="DE278" s="4"/>
      <c r="DF278" s="4"/>
      <c r="DG278" s="4"/>
      <c r="DH278" s="4"/>
      <c r="DI278" s="4"/>
      <c r="DJ278" s="4"/>
      <c r="DK278" s="4"/>
      <c r="DL278" s="4"/>
      <c r="DM278" s="4"/>
      <c r="DN278" s="4"/>
      <c r="DO278" s="4"/>
      <c r="DP278" s="4"/>
      <c r="DQ278" s="4"/>
      <c r="DR278" s="4"/>
      <c r="DS278" s="4"/>
      <c r="DT278" s="4"/>
      <c r="DU278" s="4"/>
      <c r="DV278" s="4"/>
      <c r="DW278" s="4"/>
      <c r="DX278" s="4"/>
      <c r="DY278" s="4"/>
    </row>
    <row r="279" spans="1:129" x14ac:dyDescent="0.25">
      <c r="A279" s="4"/>
      <c r="B279" s="4"/>
      <c r="C279" s="4"/>
      <c r="D279" s="4"/>
      <c r="E279" s="4"/>
      <c r="F279" s="4"/>
      <c r="G279" s="3"/>
      <c r="H279" s="4"/>
      <c r="I279" s="3"/>
      <c r="J279" s="4"/>
      <c r="K279" s="3"/>
      <c r="L279" s="4"/>
      <c r="M279" s="3"/>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c r="DF279" s="4"/>
      <c r="DG279" s="4"/>
      <c r="DH279" s="4"/>
      <c r="DI279" s="4"/>
      <c r="DJ279" s="4"/>
      <c r="DK279" s="4"/>
      <c r="DL279" s="4"/>
      <c r="DM279" s="4"/>
      <c r="DN279" s="4"/>
      <c r="DO279" s="4"/>
      <c r="DP279" s="4"/>
      <c r="DQ279" s="4"/>
      <c r="DR279" s="4"/>
      <c r="DS279" s="4"/>
      <c r="DT279" s="4"/>
      <c r="DU279" s="4"/>
      <c r="DV279" s="4"/>
      <c r="DW279" s="4"/>
      <c r="DX279" s="4"/>
      <c r="DY279" s="4"/>
    </row>
    <row r="280" spans="1:129" x14ac:dyDescent="0.25">
      <c r="A280" s="4"/>
      <c r="B280" s="4"/>
      <c r="C280" s="4"/>
      <c r="D280" s="4"/>
      <c r="E280" s="4"/>
      <c r="F280" s="4"/>
      <c r="G280" s="3"/>
      <c r="H280" s="4"/>
      <c r="I280" s="3"/>
      <c r="J280" s="4"/>
      <c r="K280" s="3"/>
      <c r="L280" s="4"/>
      <c r="M280" s="3"/>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c r="DE280" s="4"/>
      <c r="DF280" s="4"/>
      <c r="DG280" s="4"/>
      <c r="DH280" s="4"/>
      <c r="DI280" s="4"/>
      <c r="DJ280" s="4"/>
      <c r="DK280" s="4"/>
      <c r="DL280" s="4"/>
      <c r="DM280" s="4"/>
      <c r="DN280" s="4"/>
      <c r="DO280" s="4"/>
      <c r="DP280" s="4"/>
      <c r="DQ280" s="4"/>
      <c r="DR280" s="4"/>
      <c r="DS280" s="4"/>
      <c r="DT280" s="4"/>
      <c r="DU280" s="4"/>
      <c r="DV280" s="4"/>
      <c r="DW280" s="4"/>
      <c r="DX280" s="4"/>
      <c r="DY280" s="4"/>
    </row>
    <row r="281" spans="1:129" x14ac:dyDescent="0.25">
      <c r="A281" s="4"/>
      <c r="B281" s="4"/>
      <c r="C281" s="4"/>
      <c r="D281" s="4"/>
      <c r="E281" s="4"/>
      <c r="F281" s="4"/>
      <c r="G281" s="3"/>
      <c r="H281" s="4"/>
      <c r="I281" s="3"/>
      <c r="J281" s="4"/>
      <c r="K281" s="3"/>
      <c r="L281" s="4"/>
      <c r="M281" s="3"/>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c r="DC281" s="4"/>
      <c r="DD281" s="4"/>
      <c r="DE281" s="4"/>
      <c r="DF281" s="4"/>
      <c r="DG281" s="4"/>
      <c r="DH281" s="4"/>
      <c r="DI281" s="4"/>
      <c r="DJ281" s="4"/>
      <c r="DK281" s="4"/>
      <c r="DL281" s="4"/>
      <c r="DM281" s="4"/>
      <c r="DN281" s="4"/>
      <c r="DO281" s="4"/>
      <c r="DP281" s="4"/>
      <c r="DQ281" s="4"/>
      <c r="DR281" s="4"/>
      <c r="DS281" s="4"/>
      <c r="DT281" s="4"/>
      <c r="DU281" s="4"/>
      <c r="DV281" s="4"/>
      <c r="DW281" s="4"/>
      <c r="DX281" s="4"/>
      <c r="DY281" s="4"/>
    </row>
    <row r="282" spans="1:129" x14ac:dyDescent="0.25">
      <c r="A282" s="4"/>
      <c r="B282" s="4"/>
      <c r="C282" s="4"/>
      <c r="D282" s="4"/>
      <c r="E282" s="4"/>
      <c r="F282" s="4"/>
      <c r="G282" s="3"/>
      <c r="H282" s="4"/>
      <c r="I282" s="3"/>
      <c r="J282" s="4"/>
      <c r="K282" s="3"/>
      <c r="L282" s="4"/>
      <c r="M282" s="3"/>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c r="DE282" s="4"/>
      <c r="DF282" s="4"/>
      <c r="DG282" s="4"/>
      <c r="DH282" s="4"/>
      <c r="DI282" s="4"/>
      <c r="DJ282" s="4"/>
      <c r="DK282" s="4"/>
      <c r="DL282" s="4"/>
      <c r="DM282" s="4"/>
      <c r="DN282" s="4"/>
      <c r="DO282" s="4"/>
      <c r="DP282" s="4"/>
      <c r="DQ282" s="4"/>
      <c r="DR282" s="4"/>
      <c r="DS282" s="4"/>
      <c r="DT282" s="4"/>
      <c r="DU282" s="4"/>
      <c r="DV282" s="4"/>
      <c r="DW282" s="4"/>
      <c r="DX282" s="4"/>
      <c r="DY282" s="4"/>
    </row>
    <row r="283" spans="1:129" x14ac:dyDescent="0.25">
      <c r="A283" s="4"/>
      <c r="B283" s="4"/>
      <c r="C283" s="4"/>
      <c r="D283" s="4"/>
      <c r="E283" s="4"/>
      <c r="F283" s="4"/>
      <c r="G283" s="3"/>
      <c r="H283" s="4"/>
      <c r="I283" s="3"/>
      <c r="J283" s="4"/>
      <c r="K283" s="3"/>
      <c r="L283" s="4"/>
      <c r="M283" s="3"/>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c r="DP283" s="4"/>
      <c r="DQ283" s="4"/>
      <c r="DR283" s="4"/>
      <c r="DS283" s="4"/>
      <c r="DT283" s="4"/>
      <c r="DU283" s="4"/>
      <c r="DV283" s="4"/>
      <c r="DW283" s="4"/>
      <c r="DX283" s="4"/>
      <c r="DY283" s="4"/>
    </row>
    <row r="284" spans="1:129" x14ac:dyDescent="0.25">
      <c r="A284" s="4"/>
      <c r="B284" s="4"/>
      <c r="C284" s="4"/>
      <c r="D284" s="4"/>
      <c r="E284" s="4"/>
      <c r="F284" s="4"/>
      <c r="G284" s="3"/>
      <c r="H284" s="4"/>
      <c r="I284" s="3"/>
      <c r="J284" s="4"/>
      <c r="K284" s="3"/>
      <c r="L284" s="4"/>
      <c r="M284" s="3"/>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c r="DF284" s="4"/>
      <c r="DG284" s="4"/>
      <c r="DH284" s="4"/>
      <c r="DI284" s="4"/>
      <c r="DJ284" s="4"/>
      <c r="DK284" s="4"/>
      <c r="DL284" s="4"/>
      <c r="DM284" s="4"/>
      <c r="DN284" s="4"/>
      <c r="DO284" s="4"/>
      <c r="DP284" s="4"/>
      <c r="DQ284" s="4"/>
      <c r="DR284" s="4"/>
      <c r="DS284" s="4"/>
      <c r="DT284" s="4"/>
      <c r="DU284" s="4"/>
      <c r="DV284" s="4"/>
      <c r="DW284" s="4"/>
      <c r="DX284" s="4"/>
      <c r="DY284" s="4"/>
    </row>
    <row r="285" spans="1:129" x14ac:dyDescent="0.25">
      <c r="A285" s="4"/>
      <c r="B285" s="4"/>
      <c r="C285" s="4"/>
      <c r="D285" s="4"/>
      <c r="E285" s="4"/>
      <c r="F285" s="4"/>
      <c r="G285" s="3"/>
      <c r="H285" s="4"/>
      <c r="I285" s="3"/>
      <c r="J285" s="4"/>
      <c r="K285" s="3"/>
      <c r="L285" s="4"/>
      <c r="M285" s="3"/>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c r="DE285" s="4"/>
      <c r="DF285" s="4"/>
      <c r="DG285" s="4"/>
      <c r="DH285" s="4"/>
      <c r="DI285" s="4"/>
      <c r="DJ285" s="4"/>
      <c r="DK285" s="4"/>
      <c r="DL285" s="4"/>
      <c r="DM285" s="4"/>
      <c r="DN285" s="4"/>
      <c r="DO285" s="4"/>
      <c r="DP285" s="4"/>
      <c r="DQ285" s="4"/>
      <c r="DR285" s="4"/>
      <c r="DS285" s="4"/>
      <c r="DT285" s="4"/>
      <c r="DU285" s="4"/>
      <c r="DV285" s="4"/>
      <c r="DW285" s="4"/>
      <c r="DX285" s="4"/>
      <c r="DY285" s="4"/>
    </row>
    <row r="286" spans="1:129" x14ac:dyDescent="0.25">
      <c r="A286" s="4"/>
      <c r="B286" s="4"/>
      <c r="C286" s="4"/>
      <c r="D286" s="4"/>
      <c r="E286" s="4"/>
      <c r="F286" s="4"/>
      <c r="G286" s="3"/>
      <c r="H286" s="4"/>
      <c r="I286" s="3"/>
      <c r="J286" s="4"/>
      <c r="K286" s="3"/>
      <c r="L286" s="4"/>
      <c r="M286" s="3"/>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c r="DC286" s="4"/>
      <c r="DD286" s="4"/>
      <c r="DE286" s="4"/>
      <c r="DF286" s="4"/>
      <c r="DG286" s="4"/>
      <c r="DH286" s="4"/>
      <c r="DI286" s="4"/>
      <c r="DJ286" s="4"/>
      <c r="DK286" s="4"/>
      <c r="DL286" s="4"/>
      <c r="DM286" s="4"/>
      <c r="DN286" s="4"/>
      <c r="DO286" s="4"/>
      <c r="DP286" s="4"/>
      <c r="DQ286" s="4"/>
      <c r="DR286" s="4"/>
      <c r="DS286" s="4"/>
      <c r="DT286" s="4"/>
      <c r="DU286" s="4"/>
      <c r="DV286" s="4"/>
      <c r="DW286" s="4"/>
      <c r="DX286" s="4"/>
      <c r="DY286" s="4"/>
    </row>
    <row r="287" spans="1:129" x14ac:dyDescent="0.25">
      <c r="A287" s="4"/>
      <c r="B287" s="4"/>
      <c r="C287" s="4"/>
      <c r="D287" s="4"/>
      <c r="E287" s="4"/>
      <c r="F287" s="4"/>
      <c r="G287" s="3"/>
      <c r="H287" s="4"/>
      <c r="I287" s="3"/>
      <c r="J287" s="4"/>
      <c r="K287" s="3"/>
      <c r="L287" s="4"/>
      <c r="M287" s="3"/>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c r="DC287" s="4"/>
      <c r="DD287" s="4"/>
      <c r="DE287" s="4"/>
      <c r="DF287" s="4"/>
      <c r="DG287" s="4"/>
      <c r="DH287" s="4"/>
      <c r="DI287" s="4"/>
      <c r="DJ287" s="4"/>
      <c r="DK287" s="4"/>
      <c r="DL287" s="4"/>
      <c r="DM287" s="4"/>
      <c r="DN287" s="4"/>
      <c r="DO287" s="4"/>
      <c r="DP287" s="4"/>
      <c r="DQ287" s="4"/>
      <c r="DR287" s="4"/>
      <c r="DS287" s="4"/>
      <c r="DT287" s="4"/>
      <c r="DU287" s="4"/>
      <c r="DV287" s="4"/>
      <c r="DW287" s="4"/>
      <c r="DX287" s="4"/>
      <c r="DY287" s="4"/>
    </row>
    <row r="288" spans="1:129" x14ac:dyDescent="0.25">
      <c r="A288" s="4"/>
      <c r="B288" s="4"/>
      <c r="C288" s="4"/>
      <c r="D288" s="4"/>
      <c r="E288" s="4"/>
      <c r="F288" s="4"/>
      <c r="G288" s="3"/>
      <c r="H288" s="4"/>
      <c r="I288" s="3"/>
      <c r="J288" s="4"/>
      <c r="K288" s="3"/>
      <c r="L288" s="4"/>
      <c r="M288" s="3"/>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c r="DC288" s="4"/>
      <c r="DD288" s="4"/>
      <c r="DE288" s="4"/>
      <c r="DF288" s="4"/>
      <c r="DG288" s="4"/>
      <c r="DH288" s="4"/>
      <c r="DI288" s="4"/>
      <c r="DJ288" s="4"/>
      <c r="DK288" s="4"/>
      <c r="DL288" s="4"/>
      <c r="DM288" s="4"/>
      <c r="DN288" s="4"/>
      <c r="DO288" s="4"/>
      <c r="DP288" s="4"/>
      <c r="DQ288" s="4"/>
      <c r="DR288" s="4"/>
      <c r="DS288" s="4"/>
      <c r="DT288" s="4"/>
      <c r="DU288" s="4"/>
      <c r="DV288" s="4"/>
      <c r="DW288" s="4"/>
      <c r="DX288" s="4"/>
      <c r="DY288" s="4"/>
    </row>
    <row r="289" spans="1:129" x14ac:dyDescent="0.25">
      <c r="A289" s="4"/>
      <c r="B289" s="4"/>
      <c r="C289" s="4"/>
      <c r="D289" s="4"/>
      <c r="E289" s="4"/>
      <c r="F289" s="4"/>
      <c r="G289" s="3"/>
      <c r="H289" s="4"/>
      <c r="I289" s="3"/>
      <c r="J289" s="4"/>
      <c r="K289" s="3"/>
      <c r="L289" s="4"/>
      <c r="M289" s="3"/>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c r="DC289" s="4"/>
      <c r="DD289" s="4"/>
      <c r="DE289" s="4"/>
      <c r="DF289" s="4"/>
      <c r="DG289" s="4"/>
      <c r="DH289" s="4"/>
      <c r="DI289" s="4"/>
      <c r="DJ289" s="4"/>
      <c r="DK289" s="4"/>
      <c r="DL289" s="4"/>
      <c r="DM289" s="4"/>
      <c r="DN289" s="4"/>
      <c r="DO289" s="4"/>
      <c r="DP289" s="4"/>
      <c r="DQ289" s="4"/>
      <c r="DR289" s="4"/>
      <c r="DS289" s="4"/>
      <c r="DT289" s="4"/>
      <c r="DU289" s="4"/>
      <c r="DV289" s="4"/>
      <c r="DW289" s="4"/>
      <c r="DX289" s="4"/>
      <c r="DY289" s="4"/>
    </row>
    <row r="290" spans="1:129" x14ac:dyDescent="0.25">
      <c r="A290" s="4"/>
      <c r="B290" s="4"/>
      <c r="C290" s="4"/>
      <c r="D290" s="4"/>
      <c r="E290" s="4"/>
      <c r="F290" s="4"/>
      <c r="G290" s="3"/>
      <c r="H290" s="4"/>
      <c r="I290" s="3"/>
      <c r="J290" s="4"/>
      <c r="K290" s="3"/>
      <c r="L290" s="4"/>
      <c r="M290" s="3"/>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c r="DC290" s="4"/>
      <c r="DD290" s="4"/>
      <c r="DE290" s="4"/>
      <c r="DF290" s="4"/>
      <c r="DG290" s="4"/>
      <c r="DH290" s="4"/>
      <c r="DI290" s="4"/>
      <c r="DJ290" s="4"/>
      <c r="DK290" s="4"/>
      <c r="DL290" s="4"/>
      <c r="DM290" s="4"/>
      <c r="DN290" s="4"/>
      <c r="DO290" s="4"/>
      <c r="DP290" s="4"/>
      <c r="DQ290" s="4"/>
      <c r="DR290" s="4"/>
      <c r="DS290" s="4"/>
      <c r="DT290" s="4"/>
      <c r="DU290" s="4"/>
      <c r="DV290" s="4"/>
      <c r="DW290" s="4"/>
      <c r="DX290" s="4"/>
      <c r="DY290" s="4"/>
    </row>
    <row r="291" spans="1:129" x14ac:dyDescent="0.25">
      <c r="A291" s="4"/>
      <c r="B291" s="4"/>
      <c r="C291" s="4"/>
      <c r="D291" s="4"/>
      <c r="E291" s="4"/>
      <c r="F291" s="4"/>
      <c r="G291" s="3"/>
      <c r="H291" s="4"/>
      <c r="I291" s="3"/>
      <c r="J291" s="4"/>
      <c r="K291" s="3"/>
      <c r="L291" s="4"/>
      <c r="M291" s="3"/>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c r="DC291" s="4"/>
      <c r="DD291" s="4"/>
      <c r="DE291" s="4"/>
      <c r="DF291" s="4"/>
      <c r="DG291" s="4"/>
      <c r="DH291" s="4"/>
      <c r="DI291" s="4"/>
      <c r="DJ291" s="4"/>
      <c r="DK291" s="4"/>
      <c r="DL291" s="4"/>
      <c r="DM291" s="4"/>
      <c r="DN291" s="4"/>
      <c r="DO291" s="4"/>
      <c r="DP291" s="4"/>
      <c r="DQ291" s="4"/>
      <c r="DR291" s="4"/>
      <c r="DS291" s="4"/>
      <c r="DT291" s="4"/>
      <c r="DU291" s="4"/>
      <c r="DV291" s="4"/>
      <c r="DW291" s="4"/>
      <c r="DX291" s="4"/>
      <c r="DY291" s="4"/>
    </row>
    <row r="292" spans="1:129" x14ac:dyDescent="0.25">
      <c r="A292" s="4"/>
      <c r="B292" s="4"/>
      <c r="C292" s="4"/>
      <c r="D292" s="4"/>
      <c r="E292" s="4"/>
      <c r="F292" s="4"/>
      <c r="G292" s="3"/>
      <c r="H292" s="4"/>
      <c r="I292" s="3"/>
      <c r="J292" s="4"/>
      <c r="K292" s="3"/>
      <c r="L292" s="4"/>
      <c r="M292" s="3"/>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c r="DC292" s="4"/>
      <c r="DD292" s="4"/>
      <c r="DE292" s="4"/>
      <c r="DF292" s="4"/>
      <c r="DG292" s="4"/>
      <c r="DH292" s="4"/>
      <c r="DI292" s="4"/>
      <c r="DJ292" s="4"/>
      <c r="DK292" s="4"/>
      <c r="DL292" s="4"/>
      <c r="DM292" s="4"/>
      <c r="DN292" s="4"/>
      <c r="DO292" s="4"/>
      <c r="DP292" s="4"/>
      <c r="DQ292" s="4"/>
      <c r="DR292" s="4"/>
      <c r="DS292" s="4"/>
      <c r="DT292" s="4"/>
      <c r="DU292" s="4"/>
      <c r="DV292" s="4"/>
      <c r="DW292" s="4"/>
      <c r="DX292" s="4"/>
      <c r="DY292" s="4"/>
    </row>
    <row r="293" spans="1:129" x14ac:dyDescent="0.25">
      <c r="A293" s="4"/>
      <c r="B293" s="4"/>
      <c r="C293" s="4"/>
      <c r="D293" s="4"/>
      <c r="E293" s="4"/>
      <c r="F293" s="4"/>
      <c r="G293" s="3"/>
      <c r="H293" s="4"/>
      <c r="I293" s="3"/>
      <c r="J293" s="4"/>
      <c r="K293" s="3"/>
      <c r="L293" s="4"/>
      <c r="M293" s="3"/>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c r="DC293" s="4"/>
      <c r="DD293" s="4"/>
      <c r="DE293" s="4"/>
      <c r="DF293" s="4"/>
      <c r="DG293" s="4"/>
      <c r="DH293" s="4"/>
      <c r="DI293" s="4"/>
      <c r="DJ293" s="4"/>
      <c r="DK293" s="4"/>
      <c r="DL293" s="4"/>
      <c r="DM293" s="4"/>
      <c r="DN293" s="4"/>
      <c r="DO293" s="4"/>
      <c r="DP293" s="4"/>
      <c r="DQ293" s="4"/>
      <c r="DR293" s="4"/>
      <c r="DS293" s="4"/>
      <c r="DT293" s="4"/>
      <c r="DU293" s="4"/>
      <c r="DV293" s="4"/>
      <c r="DW293" s="4"/>
      <c r="DX293" s="4"/>
      <c r="DY293" s="4"/>
    </row>
    <row r="294" spans="1:129" x14ac:dyDescent="0.25">
      <c r="A294" s="4"/>
      <c r="B294" s="4"/>
      <c r="C294" s="4"/>
      <c r="D294" s="4"/>
      <c r="E294" s="4"/>
      <c r="F294" s="4"/>
      <c r="G294" s="3"/>
      <c r="H294" s="4"/>
      <c r="I294" s="3"/>
      <c r="J294" s="4"/>
      <c r="K294" s="3"/>
      <c r="L294" s="4"/>
      <c r="M294" s="3"/>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c r="CZ294" s="4"/>
      <c r="DA294" s="4"/>
      <c r="DB294" s="4"/>
      <c r="DC294" s="4"/>
      <c r="DD294" s="4"/>
      <c r="DE294" s="4"/>
      <c r="DF294" s="4"/>
      <c r="DG294" s="4"/>
      <c r="DH294" s="4"/>
      <c r="DI294" s="4"/>
      <c r="DJ294" s="4"/>
      <c r="DK294" s="4"/>
      <c r="DL294" s="4"/>
      <c r="DM294" s="4"/>
      <c r="DN294" s="4"/>
      <c r="DO294" s="4"/>
      <c r="DP294" s="4"/>
      <c r="DQ294" s="4"/>
      <c r="DR294" s="4"/>
      <c r="DS294" s="4"/>
      <c r="DT294" s="4"/>
      <c r="DU294" s="4"/>
      <c r="DV294" s="4"/>
      <c r="DW294" s="4"/>
      <c r="DX294" s="4"/>
      <c r="DY294" s="4"/>
    </row>
    <row r="295" spans="1:129" x14ac:dyDescent="0.25">
      <c r="A295" s="4"/>
      <c r="B295" s="4"/>
      <c r="C295" s="4"/>
      <c r="D295" s="4"/>
      <c r="E295" s="4"/>
      <c r="F295" s="4"/>
      <c r="G295" s="3"/>
      <c r="H295" s="4"/>
      <c r="I295" s="3"/>
      <c r="J295" s="4"/>
      <c r="K295" s="3"/>
      <c r="L295" s="4"/>
      <c r="M295" s="3"/>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c r="DC295" s="4"/>
      <c r="DD295" s="4"/>
      <c r="DE295" s="4"/>
      <c r="DF295" s="4"/>
      <c r="DG295" s="4"/>
      <c r="DH295" s="4"/>
      <c r="DI295" s="4"/>
      <c r="DJ295" s="4"/>
      <c r="DK295" s="4"/>
      <c r="DL295" s="4"/>
      <c r="DM295" s="4"/>
      <c r="DN295" s="4"/>
      <c r="DO295" s="4"/>
      <c r="DP295" s="4"/>
      <c r="DQ295" s="4"/>
      <c r="DR295" s="4"/>
      <c r="DS295" s="4"/>
      <c r="DT295" s="4"/>
      <c r="DU295" s="4"/>
      <c r="DV295" s="4"/>
      <c r="DW295" s="4"/>
      <c r="DX295" s="4"/>
      <c r="DY295" s="4"/>
    </row>
    <row r="296" spans="1:129" x14ac:dyDescent="0.25">
      <c r="A296" s="4"/>
      <c r="B296" s="4"/>
      <c r="C296" s="4"/>
      <c r="D296" s="4"/>
      <c r="E296" s="4"/>
      <c r="F296" s="4"/>
      <c r="G296" s="3"/>
      <c r="H296" s="4"/>
      <c r="I296" s="3"/>
      <c r="J296" s="4"/>
      <c r="K296" s="3"/>
      <c r="L296" s="4"/>
      <c r="M296" s="3"/>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c r="DC296" s="4"/>
      <c r="DD296" s="4"/>
      <c r="DE296" s="4"/>
      <c r="DF296" s="4"/>
      <c r="DG296" s="4"/>
      <c r="DH296" s="4"/>
      <c r="DI296" s="4"/>
      <c r="DJ296" s="4"/>
      <c r="DK296" s="4"/>
      <c r="DL296" s="4"/>
      <c r="DM296" s="4"/>
      <c r="DN296" s="4"/>
      <c r="DO296" s="4"/>
      <c r="DP296" s="4"/>
      <c r="DQ296" s="4"/>
      <c r="DR296" s="4"/>
      <c r="DS296" s="4"/>
      <c r="DT296" s="4"/>
      <c r="DU296" s="4"/>
      <c r="DV296" s="4"/>
      <c r="DW296" s="4"/>
      <c r="DX296" s="4"/>
      <c r="DY296" s="4"/>
    </row>
    <row r="297" spans="1:129" x14ac:dyDescent="0.25">
      <c r="A297" s="4"/>
      <c r="B297" s="4"/>
      <c r="C297" s="4"/>
      <c r="D297" s="4"/>
      <c r="E297" s="4"/>
      <c r="F297" s="4"/>
      <c r="G297" s="3"/>
      <c r="H297" s="4"/>
      <c r="I297" s="3"/>
      <c r="J297" s="4"/>
      <c r="K297" s="3"/>
      <c r="L297" s="4"/>
      <c r="M297" s="3"/>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c r="CW297" s="4"/>
      <c r="CX297" s="4"/>
      <c r="CY297" s="4"/>
      <c r="CZ297" s="4"/>
      <c r="DA297" s="4"/>
      <c r="DB297" s="4"/>
      <c r="DC297" s="4"/>
      <c r="DD297" s="4"/>
      <c r="DE297" s="4"/>
      <c r="DF297" s="4"/>
      <c r="DG297" s="4"/>
      <c r="DH297" s="4"/>
      <c r="DI297" s="4"/>
      <c r="DJ297" s="4"/>
      <c r="DK297" s="4"/>
      <c r="DL297" s="4"/>
      <c r="DM297" s="4"/>
      <c r="DN297" s="4"/>
      <c r="DO297" s="4"/>
      <c r="DP297" s="4"/>
      <c r="DQ297" s="4"/>
      <c r="DR297" s="4"/>
      <c r="DS297" s="4"/>
      <c r="DT297" s="4"/>
      <c r="DU297" s="4"/>
      <c r="DV297" s="4"/>
      <c r="DW297" s="4"/>
      <c r="DX297" s="4"/>
      <c r="DY297" s="4"/>
    </row>
    <row r="298" spans="1:129" x14ac:dyDescent="0.25">
      <c r="A298" s="4"/>
      <c r="B298" s="4"/>
      <c r="C298" s="4"/>
      <c r="D298" s="4"/>
      <c r="E298" s="4"/>
      <c r="F298" s="4"/>
      <c r="G298" s="3"/>
      <c r="H298" s="4"/>
      <c r="I298" s="3"/>
      <c r="J298" s="4"/>
      <c r="K298" s="3"/>
      <c r="L298" s="4"/>
      <c r="M298" s="3"/>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c r="CW298" s="4"/>
      <c r="CX298" s="4"/>
      <c r="CY298" s="4"/>
      <c r="CZ298" s="4"/>
      <c r="DA298" s="4"/>
      <c r="DB298" s="4"/>
      <c r="DC298" s="4"/>
      <c r="DD298" s="4"/>
      <c r="DE298" s="4"/>
      <c r="DF298" s="4"/>
      <c r="DG298" s="4"/>
      <c r="DH298" s="4"/>
      <c r="DI298" s="4"/>
      <c r="DJ298" s="4"/>
      <c r="DK298" s="4"/>
      <c r="DL298" s="4"/>
      <c r="DM298" s="4"/>
      <c r="DN298" s="4"/>
      <c r="DO298" s="4"/>
      <c r="DP298" s="4"/>
      <c r="DQ298" s="4"/>
      <c r="DR298" s="4"/>
      <c r="DS298" s="4"/>
      <c r="DT298" s="4"/>
      <c r="DU298" s="4"/>
      <c r="DV298" s="4"/>
      <c r="DW298" s="4"/>
      <c r="DX298" s="4"/>
      <c r="DY298" s="4"/>
    </row>
    <row r="299" spans="1:129" x14ac:dyDescent="0.25">
      <c r="A299" s="4"/>
      <c r="B299" s="4"/>
      <c r="C299" s="4"/>
      <c r="D299" s="4"/>
      <c r="E299" s="4"/>
      <c r="F299" s="4"/>
      <c r="G299" s="3"/>
      <c r="H299" s="4"/>
      <c r="I299" s="3"/>
      <c r="J299" s="4"/>
      <c r="K299" s="3"/>
      <c r="L299" s="4"/>
      <c r="M299" s="3"/>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c r="CW299" s="4"/>
      <c r="CX299" s="4"/>
      <c r="CY299" s="4"/>
      <c r="CZ299" s="4"/>
      <c r="DA299" s="4"/>
      <c r="DB299" s="4"/>
      <c r="DC299" s="4"/>
      <c r="DD299" s="4"/>
      <c r="DE299" s="4"/>
      <c r="DF299" s="4"/>
      <c r="DG299" s="4"/>
      <c r="DH299" s="4"/>
      <c r="DI299" s="4"/>
      <c r="DJ299" s="4"/>
      <c r="DK299" s="4"/>
      <c r="DL299" s="4"/>
      <c r="DM299" s="4"/>
      <c r="DN299" s="4"/>
      <c r="DO299" s="4"/>
      <c r="DP299" s="4"/>
      <c r="DQ299" s="4"/>
      <c r="DR299" s="4"/>
      <c r="DS299" s="4"/>
      <c r="DT299" s="4"/>
      <c r="DU299" s="4"/>
      <c r="DV299" s="4"/>
      <c r="DW299" s="4"/>
      <c r="DX299" s="4"/>
      <c r="DY299" s="4"/>
    </row>
    <row r="300" spans="1:129" x14ac:dyDescent="0.25">
      <c r="A300" s="4"/>
      <c r="B300" s="4"/>
      <c r="C300" s="4"/>
      <c r="D300" s="4"/>
      <c r="E300" s="4"/>
      <c r="F300" s="4"/>
      <c r="G300" s="3"/>
      <c r="H300" s="4"/>
      <c r="I300" s="3"/>
      <c r="J300" s="4"/>
      <c r="K300" s="3"/>
      <c r="L300" s="4"/>
      <c r="M300" s="3"/>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c r="CW300" s="4"/>
      <c r="CX300" s="4"/>
      <c r="CY300" s="4"/>
      <c r="CZ300" s="4"/>
      <c r="DA300" s="4"/>
      <c r="DB300" s="4"/>
      <c r="DC300" s="4"/>
      <c r="DD300" s="4"/>
      <c r="DE300" s="4"/>
      <c r="DF300" s="4"/>
      <c r="DG300" s="4"/>
      <c r="DH300" s="4"/>
      <c r="DI300" s="4"/>
      <c r="DJ300" s="4"/>
      <c r="DK300" s="4"/>
      <c r="DL300" s="4"/>
      <c r="DM300" s="4"/>
      <c r="DN300" s="4"/>
      <c r="DO300" s="4"/>
      <c r="DP300" s="4"/>
      <c r="DQ300" s="4"/>
      <c r="DR300" s="4"/>
      <c r="DS300" s="4"/>
      <c r="DT300" s="4"/>
      <c r="DU300" s="4"/>
      <c r="DV300" s="4"/>
      <c r="DW300" s="4"/>
      <c r="DX300" s="4"/>
      <c r="DY300" s="4"/>
    </row>
    <row r="301" spans="1:129" x14ac:dyDescent="0.25">
      <c r="A301" s="4"/>
      <c r="B301" s="4"/>
      <c r="C301" s="4"/>
      <c r="D301" s="4"/>
      <c r="E301" s="4"/>
      <c r="F301" s="4"/>
      <c r="G301" s="3"/>
      <c r="H301" s="4"/>
      <c r="I301" s="3"/>
      <c r="J301" s="4"/>
      <c r="K301" s="3"/>
      <c r="L301" s="4"/>
      <c r="M301" s="3"/>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c r="CZ301" s="4"/>
      <c r="DA301" s="4"/>
      <c r="DB301" s="4"/>
      <c r="DC301" s="4"/>
      <c r="DD301" s="4"/>
      <c r="DE301" s="4"/>
      <c r="DF301" s="4"/>
      <c r="DG301" s="4"/>
      <c r="DH301" s="4"/>
      <c r="DI301" s="4"/>
      <c r="DJ301" s="4"/>
      <c r="DK301" s="4"/>
      <c r="DL301" s="4"/>
      <c r="DM301" s="4"/>
      <c r="DN301" s="4"/>
      <c r="DO301" s="4"/>
      <c r="DP301" s="4"/>
      <c r="DQ301" s="4"/>
      <c r="DR301" s="4"/>
      <c r="DS301" s="4"/>
      <c r="DT301" s="4"/>
      <c r="DU301" s="4"/>
      <c r="DV301" s="4"/>
      <c r="DW301" s="4"/>
      <c r="DX301" s="4"/>
      <c r="DY301" s="4"/>
    </row>
    <row r="302" spans="1:129" x14ac:dyDescent="0.25">
      <c r="A302" s="4"/>
      <c r="B302" s="4"/>
      <c r="C302" s="4"/>
      <c r="D302" s="4"/>
      <c r="E302" s="4"/>
      <c r="F302" s="4"/>
      <c r="G302" s="3"/>
      <c r="H302" s="4"/>
      <c r="I302" s="3"/>
      <c r="J302" s="4"/>
      <c r="K302" s="3"/>
      <c r="L302" s="4"/>
      <c r="M302" s="3"/>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c r="CZ302" s="4"/>
      <c r="DA302" s="4"/>
      <c r="DB302" s="4"/>
      <c r="DC302" s="4"/>
      <c r="DD302" s="4"/>
      <c r="DE302" s="4"/>
      <c r="DF302" s="4"/>
      <c r="DG302" s="4"/>
      <c r="DH302" s="4"/>
      <c r="DI302" s="4"/>
      <c r="DJ302" s="4"/>
      <c r="DK302" s="4"/>
      <c r="DL302" s="4"/>
      <c r="DM302" s="4"/>
      <c r="DN302" s="4"/>
      <c r="DO302" s="4"/>
      <c r="DP302" s="4"/>
      <c r="DQ302" s="4"/>
      <c r="DR302" s="4"/>
      <c r="DS302" s="4"/>
      <c r="DT302" s="4"/>
      <c r="DU302" s="4"/>
      <c r="DV302" s="4"/>
      <c r="DW302" s="4"/>
      <c r="DX302" s="4"/>
      <c r="DY302" s="4"/>
    </row>
    <row r="303" spans="1:129" x14ac:dyDescent="0.25">
      <c r="A303" s="4"/>
      <c r="B303" s="4"/>
      <c r="C303" s="4"/>
      <c r="D303" s="4"/>
      <c r="E303" s="4"/>
      <c r="F303" s="4"/>
      <c r="G303" s="3"/>
      <c r="H303" s="4"/>
      <c r="I303" s="3"/>
      <c r="J303" s="4"/>
      <c r="K303" s="3"/>
      <c r="L303" s="4"/>
      <c r="M303" s="3"/>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c r="CW303" s="4"/>
      <c r="CX303" s="4"/>
      <c r="CY303" s="4"/>
      <c r="CZ303" s="4"/>
      <c r="DA303" s="4"/>
      <c r="DB303" s="4"/>
      <c r="DC303" s="4"/>
      <c r="DD303" s="4"/>
      <c r="DE303" s="4"/>
      <c r="DF303" s="4"/>
      <c r="DG303" s="4"/>
      <c r="DH303" s="4"/>
      <c r="DI303" s="4"/>
      <c r="DJ303" s="4"/>
      <c r="DK303" s="4"/>
      <c r="DL303" s="4"/>
      <c r="DM303" s="4"/>
      <c r="DN303" s="4"/>
      <c r="DO303" s="4"/>
      <c r="DP303" s="4"/>
      <c r="DQ303" s="4"/>
      <c r="DR303" s="4"/>
      <c r="DS303" s="4"/>
      <c r="DT303" s="4"/>
      <c r="DU303" s="4"/>
      <c r="DV303" s="4"/>
      <c r="DW303" s="4"/>
      <c r="DX303" s="4"/>
      <c r="DY303" s="4"/>
    </row>
    <row r="304" spans="1:129" x14ac:dyDescent="0.25">
      <c r="A304" s="4"/>
      <c r="B304" s="4"/>
      <c r="C304" s="4"/>
      <c r="D304" s="4"/>
      <c r="E304" s="4"/>
      <c r="F304" s="4"/>
      <c r="G304" s="3"/>
      <c r="H304" s="4"/>
      <c r="I304" s="3"/>
      <c r="J304" s="4"/>
      <c r="K304" s="3"/>
      <c r="L304" s="4"/>
      <c r="M304" s="3"/>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c r="CW304" s="4"/>
      <c r="CX304" s="4"/>
      <c r="CY304" s="4"/>
      <c r="CZ304" s="4"/>
      <c r="DA304" s="4"/>
      <c r="DB304" s="4"/>
      <c r="DC304" s="4"/>
      <c r="DD304" s="4"/>
      <c r="DE304" s="4"/>
      <c r="DF304" s="4"/>
      <c r="DG304" s="4"/>
      <c r="DH304" s="4"/>
      <c r="DI304" s="4"/>
      <c r="DJ304" s="4"/>
      <c r="DK304" s="4"/>
      <c r="DL304" s="4"/>
      <c r="DM304" s="4"/>
      <c r="DN304" s="4"/>
      <c r="DO304" s="4"/>
      <c r="DP304" s="4"/>
      <c r="DQ304" s="4"/>
      <c r="DR304" s="4"/>
      <c r="DS304" s="4"/>
      <c r="DT304" s="4"/>
      <c r="DU304" s="4"/>
      <c r="DV304" s="4"/>
      <c r="DW304" s="4"/>
      <c r="DX304" s="4"/>
      <c r="DY304" s="4"/>
    </row>
    <row r="305" spans="1:129" x14ac:dyDescent="0.25">
      <c r="A305" s="4"/>
      <c r="B305" s="4"/>
      <c r="C305" s="4"/>
      <c r="D305" s="4"/>
      <c r="E305" s="4"/>
      <c r="F305" s="4"/>
      <c r="G305" s="3"/>
      <c r="H305" s="4"/>
      <c r="I305" s="3"/>
      <c r="J305" s="4"/>
      <c r="K305" s="3"/>
      <c r="L305" s="4"/>
      <c r="M305" s="3"/>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c r="CE305" s="4"/>
      <c r="CF305" s="4"/>
      <c r="CG305" s="4"/>
      <c r="CH305" s="4"/>
      <c r="CI305" s="4"/>
      <c r="CJ305" s="4"/>
      <c r="CK305" s="4"/>
      <c r="CL305" s="4"/>
      <c r="CM305" s="4"/>
      <c r="CN305" s="4"/>
      <c r="CO305" s="4"/>
      <c r="CP305" s="4"/>
      <c r="CQ305" s="4"/>
      <c r="CR305" s="4"/>
      <c r="CS305" s="4"/>
      <c r="CT305" s="4"/>
      <c r="CU305" s="4"/>
      <c r="CV305" s="4"/>
      <c r="CW305" s="4"/>
      <c r="CX305" s="4"/>
      <c r="CY305" s="4"/>
      <c r="CZ305" s="4"/>
      <c r="DA305" s="4"/>
      <c r="DB305" s="4"/>
      <c r="DC305" s="4"/>
      <c r="DD305" s="4"/>
      <c r="DE305" s="4"/>
      <c r="DF305" s="4"/>
      <c r="DG305" s="4"/>
      <c r="DH305" s="4"/>
      <c r="DI305" s="4"/>
      <c r="DJ305" s="4"/>
      <c r="DK305" s="4"/>
      <c r="DL305" s="4"/>
      <c r="DM305" s="4"/>
      <c r="DN305" s="4"/>
      <c r="DO305" s="4"/>
      <c r="DP305" s="4"/>
      <c r="DQ305" s="4"/>
      <c r="DR305" s="4"/>
      <c r="DS305" s="4"/>
      <c r="DT305" s="4"/>
      <c r="DU305" s="4"/>
      <c r="DV305" s="4"/>
      <c r="DW305" s="4"/>
      <c r="DX305" s="4"/>
      <c r="DY305" s="4"/>
    </row>
    <row r="306" spans="1:129" x14ac:dyDescent="0.25">
      <c r="A306" s="4"/>
      <c r="B306" s="4"/>
      <c r="C306" s="4"/>
      <c r="D306" s="4"/>
      <c r="E306" s="4"/>
      <c r="F306" s="4"/>
      <c r="G306" s="3"/>
      <c r="H306" s="4"/>
      <c r="I306" s="3"/>
      <c r="J306" s="4"/>
      <c r="K306" s="3"/>
      <c r="L306" s="4"/>
      <c r="M306" s="3"/>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4"/>
      <c r="CB306" s="4"/>
      <c r="CC306" s="4"/>
      <c r="CD306" s="4"/>
      <c r="CE306" s="4"/>
      <c r="CF306" s="4"/>
      <c r="CG306" s="4"/>
      <c r="CH306" s="4"/>
      <c r="CI306" s="4"/>
      <c r="CJ306" s="4"/>
      <c r="CK306" s="4"/>
      <c r="CL306" s="4"/>
      <c r="CM306" s="4"/>
      <c r="CN306" s="4"/>
      <c r="CO306" s="4"/>
      <c r="CP306" s="4"/>
      <c r="CQ306" s="4"/>
      <c r="CR306" s="4"/>
      <c r="CS306" s="4"/>
      <c r="CT306" s="4"/>
      <c r="CU306" s="4"/>
      <c r="CV306" s="4"/>
      <c r="CW306" s="4"/>
      <c r="CX306" s="4"/>
      <c r="CY306" s="4"/>
      <c r="CZ306" s="4"/>
      <c r="DA306" s="4"/>
      <c r="DB306" s="4"/>
      <c r="DC306" s="4"/>
      <c r="DD306" s="4"/>
      <c r="DE306" s="4"/>
      <c r="DF306" s="4"/>
      <c r="DG306" s="4"/>
      <c r="DH306" s="4"/>
      <c r="DI306" s="4"/>
      <c r="DJ306" s="4"/>
      <c r="DK306" s="4"/>
      <c r="DL306" s="4"/>
      <c r="DM306" s="4"/>
      <c r="DN306" s="4"/>
      <c r="DO306" s="4"/>
      <c r="DP306" s="4"/>
      <c r="DQ306" s="4"/>
      <c r="DR306" s="4"/>
      <c r="DS306" s="4"/>
      <c r="DT306" s="4"/>
      <c r="DU306" s="4"/>
      <c r="DV306" s="4"/>
      <c r="DW306" s="4"/>
      <c r="DX306" s="4"/>
      <c r="DY306" s="4"/>
    </row>
    <row r="307" spans="1:129" x14ac:dyDescent="0.25">
      <c r="A307" s="4"/>
      <c r="B307" s="4"/>
      <c r="C307" s="4"/>
      <c r="D307" s="4"/>
      <c r="E307" s="4"/>
      <c r="F307" s="4"/>
      <c r="G307" s="3"/>
      <c r="H307" s="4"/>
      <c r="I307" s="3"/>
      <c r="J307" s="4"/>
      <c r="K307" s="3"/>
      <c r="L307" s="4"/>
      <c r="M307" s="3"/>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4"/>
      <c r="CB307" s="4"/>
      <c r="CC307" s="4"/>
      <c r="CD307" s="4"/>
      <c r="CE307" s="4"/>
      <c r="CF307" s="4"/>
      <c r="CG307" s="4"/>
      <c r="CH307" s="4"/>
      <c r="CI307" s="4"/>
      <c r="CJ307" s="4"/>
      <c r="CK307" s="4"/>
      <c r="CL307" s="4"/>
      <c r="CM307" s="4"/>
      <c r="CN307" s="4"/>
      <c r="CO307" s="4"/>
      <c r="CP307" s="4"/>
      <c r="CQ307" s="4"/>
      <c r="CR307" s="4"/>
      <c r="CS307" s="4"/>
      <c r="CT307" s="4"/>
      <c r="CU307" s="4"/>
      <c r="CV307" s="4"/>
      <c r="CW307" s="4"/>
      <c r="CX307" s="4"/>
      <c r="CY307" s="4"/>
      <c r="CZ307" s="4"/>
      <c r="DA307" s="4"/>
      <c r="DB307" s="4"/>
      <c r="DC307" s="4"/>
      <c r="DD307" s="4"/>
      <c r="DE307" s="4"/>
      <c r="DF307" s="4"/>
      <c r="DG307" s="4"/>
      <c r="DH307" s="4"/>
      <c r="DI307" s="4"/>
      <c r="DJ307" s="4"/>
      <c r="DK307" s="4"/>
      <c r="DL307" s="4"/>
      <c r="DM307" s="4"/>
      <c r="DN307" s="4"/>
      <c r="DO307" s="4"/>
      <c r="DP307" s="4"/>
      <c r="DQ307" s="4"/>
      <c r="DR307" s="4"/>
      <c r="DS307" s="4"/>
      <c r="DT307" s="4"/>
      <c r="DU307" s="4"/>
      <c r="DV307" s="4"/>
      <c r="DW307" s="4"/>
      <c r="DX307" s="4"/>
      <c r="DY307" s="4"/>
    </row>
    <row r="308" spans="1:129" x14ac:dyDescent="0.25">
      <c r="A308" s="4"/>
      <c r="B308" s="4"/>
      <c r="C308" s="4"/>
      <c r="D308" s="4"/>
      <c r="E308" s="4"/>
      <c r="F308" s="4"/>
      <c r="G308" s="3"/>
      <c r="H308" s="4"/>
      <c r="I308" s="3"/>
      <c r="J308" s="4"/>
      <c r="K308" s="3"/>
      <c r="L308" s="4"/>
      <c r="M308" s="3"/>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4"/>
      <c r="CB308" s="4"/>
      <c r="CC308" s="4"/>
      <c r="CD308" s="4"/>
      <c r="CE308" s="4"/>
      <c r="CF308" s="4"/>
      <c r="CG308" s="4"/>
      <c r="CH308" s="4"/>
      <c r="CI308" s="4"/>
      <c r="CJ308" s="4"/>
      <c r="CK308" s="4"/>
      <c r="CL308" s="4"/>
      <c r="CM308" s="4"/>
      <c r="CN308" s="4"/>
      <c r="CO308" s="4"/>
      <c r="CP308" s="4"/>
      <c r="CQ308" s="4"/>
      <c r="CR308" s="4"/>
      <c r="CS308" s="4"/>
      <c r="CT308" s="4"/>
      <c r="CU308" s="4"/>
      <c r="CV308" s="4"/>
      <c r="CW308" s="4"/>
      <c r="CX308" s="4"/>
      <c r="CY308" s="4"/>
      <c r="CZ308" s="4"/>
      <c r="DA308" s="4"/>
      <c r="DB308" s="4"/>
      <c r="DC308" s="4"/>
      <c r="DD308" s="4"/>
      <c r="DE308" s="4"/>
      <c r="DF308" s="4"/>
      <c r="DG308" s="4"/>
      <c r="DH308" s="4"/>
      <c r="DI308" s="4"/>
      <c r="DJ308" s="4"/>
      <c r="DK308" s="4"/>
      <c r="DL308" s="4"/>
      <c r="DM308" s="4"/>
      <c r="DN308" s="4"/>
      <c r="DO308" s="4"/>
      <c r="DP308" s="4"/>
      <c r="DQ308" s="4"/>
      <c r="DR308" s="4"/>
      <c r="DS308" s="4"/>
      <c r="DT308" s="4"/>
      <c r="DU308" s="4"/>
      <c r="DV308" s="4"/>
      <c r="DW308" s="4"/>
      <c r="DX308" s="4"/>
      <c r="DY308" s="4"/>
    </row>
    <row r="309" spans="1:129" x14ac:dyDescent="0.25">
      <c r="A309" s="4"/>
      <c r="B309" s="4"/>
      <c r="C309" s="4"/>
      <c r="D309" s="4"/>
      <c r="E309" s="4"/>
      <c r="F309" s="4"/>
      <c r="G309" s="3"/>
      <c r="H309" s="4"/>
      <c r="I309" s="3"/>
      <c r="J309" s="4"/>
      <c r="K309" s="3"/>
      <c r="L309" s="4"/>
      <c r="M309" s="3"/>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4"/>
      <c r="CB309" s="4"/>
      <c r="CC309" s="4"/>
      <c r="CD309" s="4"/>
      <c r="CE309" s="4"/>
      <c r="CF309" s="4"/>
      <c r="CG309" s="4"/>
      <c r="CH309" s="4"/>
      <c r="CI309" s="4"/>
      <c r="CJ309" s="4"/>
      <c r="CK309" s="4"/>
      <c r="CL309" s="4"/>
      <c r="CM309" s="4"/>
      <c r="CN309" s="4"/>
      <c r="CO309" s="4"/>
      <c r="CP309" s="4"/>
      <c r="CQ309" s="4"/>
      <c r="CR309" s="4"/>
      <c r="CS309" s="4"/>
      <c r="CT309" s="4"/>
      <c r="CU309" s="4"/>
      <c r="CV309" s="4"/>
      <c r="CW309" s="4"/>
      <c r="CX309" s="4"/>
      <c r="CY309" s="4"/>
      <c r="CZ309" s="4"/>
      <c r="DA309" s="4"/>
      <c r="DB309" s="4"/>
      <c r="DC309" s="4"/>
      <c r="DD309" s="4"/>
      <c r="DE309" s="4"/>
      <c r="DF309" s="4"/>
      <c r="DG309" s="4"/>
      <c r="DH309" s="4"/>
      <c r="DI309" s="4"/>
      <c r="DJ309" s="4"/>
      <c r="DK309" s="4"/>
      <c r="DL309" s="4"/>
      <c r="DM309" s="4"/>
      <c r="DN309" s="4"/>
      <c r="DO309" s="4"/>
      <c r="DP309" s="4"/>
      <c r="DQ309" s="4"/>
      <c r="DR309" s="4"/>
      <c r="DS309" s="4"/>
      <c r="DT309" s="4"/>
      <c r="DU309" s="4"/>
      <c r="DV309" s="4"/>
      <c r="DW309" s="4"/>
      <c r="DX309" s="4"/>
      <c r="DY309" s="4"/>
    </row>
    <row r="310" spans="1:129" x14ac:dyDescent="0.25">
      <c r="A310" s="4"/>
      <c r="B310" s="4"/>
      <c r="C310" s="4"/>
      <c r="D310" s="4"/>
      <c r="E310" s="4"/>
      <c r="F310" s="4"/>
      <c r="G310" s="3"/>
      <c r="H310" s="4"/>
      <c r="I310" s="3"/>
      <c r="J310" s="4"/>
      <c r="K310" s="3"/>
      <c r="L310" s="4"/>
      <c r="M310" s="3"/>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4"/>
      <c r="CB310" s="4"/>
      <c r="CC310" s="4"/>
      <c r="CD310" s="4"/>
      <c r="CE310" s="4"/>
      <c r="CF310" s="4"/>
      <c r="CG310" s="4"/>
      <c r="CH310" s="4"/>
      <c r="CI310" s="4"/>
      <c r="CJ310" s="4"/>
      <c r="CK310" s="4"/>
      <c r="CL310" s="4"/>
      <c r="CM310" s="4"/>
      <c r="CN310" s="4"/>
      <c r="CO310" s="4"/>
      <c r="CP310" s="4"/>
      <c r="CQ310" s="4"/>
      <c r="CR310" s="4"/>
      <c r="CS310" s="4"/>
      <c r="CT310" s="4"/>
      <c r="CU310" s="4"/>
      <c r="CV310" s="4"/>
      <c r="CW310" s="4"/>
      <c r="CX310" s="4"/>
      <c r="CY310" s="4"/>
      <c r="CZ310" s="4"/>
      <c r="DA310" s="4"/>
      <c r="DB310" s="4"/>
      <c r="DC310" s="4"/>
      <c r="DD310" s="4"/>
      <c r="DE310" s="4"/>
      <c r="DF310" s="4"/>
      <c r="DG310" s="4"/>
      <c r="DH310" s="4"/>
      <c r="DI310" s="4"/>
      <c r="DJ310" s="4"/>
      <c r="DK310" s="4"/>
      <c r="DL310" s="4"/>
      <c r="DM310" s="4"/>
      <c r="DN310" s="4"/>
      <c r="DO310" s="4"/>
      <c r="DP310" s="4"/>
      <c r="DQ310" s="4"/>
      <c r="DR310" s="4"/>
      <c r="DS310" s="4"/>
      <c r="DT310" s="4"/>
      <c r="DU310" s="4"/>
      <c r="DV310" s="4"/>
      <c r="DW310" s="4"/>
      <c r="DX310" s="4"/>
      <c r="DY310" s="4"/>
    </row>
    <row r="311" spans="1:129" x14ac:dyDescent="0.25">
      <c r="A311" s="4"/>
      <c r="B311" s="4"/>
      <c r="C311" s="4"/>
      <c r="D311" s="4"/>
      <c r="E311" s="4"/>
      <c r="F311" s="4"/>
      <c r="G311" s="3"/>
      <c r="H311" s="4"/>
      <c r="I311" s="3"/>
      <c r="J311" s="4"/>
      <c r="K311" s="3"/>
      <c r="L311" s="4"/>
      <c r="M311" s="3"/>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4"/>
      <c r="CB311" s="4"/>
      <c r="CC311" s="4"/>
      <c r="CD311" s="4"/>
      <c r="CE311" s="4"/>
      <c r="CF311" s="4"/>
      <c r="CG311" s="4"/>
      <c r="CH311" s="4"/>
      <c r="CI311" s="4"/>
      <c r="CJ311" s="4"/>
      <c r="CK311" s="4"/>
      <c r="CL311" s="4"/>
      <c r="CM311" s="4"/>
      <c r="CN311" s="4"/>
      <c r="CO311" s="4"/>
      <c r="CP311" s="4"/>
      <c r="CQ311" s="4"/>
      <c r="CR311" s="4"/>
      <c r="CS311" s="4"/>
      <c r="CT311" s="4"/>
      <c r="CU311" s="4"/>
      <c r="CV311" s="4"/>
      <c r="CW311" s="4"/>
      <c r="CX311" s="4"/>
      <c r="CY311" s="4"/>
      <c r="CZ311" s="4"/>
      <c r="DA311" s="4"/>
      <c r="DB311" s="4"/>
      <c r="DC311" s="4"/>
      <c r="DD311" s="4"/>
      <c r="DE311" s="4"/>
      <c r="DF311" s="4"/>
      <c r="DG311" s="4"/>
      <c r="DH311" s="4"/>
      <c r="DI311" s="4"/>
      <c r="DJ311" s="4"/>
      <c r="DK311" s="4"/>
      <c r="DL311" s="4"/>
      <c r="DM311" s="4"/>
      <c r="DN311" s="4"/>
      <c r="DO311" s="4"/>
      <c r="DP311" s="4"/>
      <c r="DQ311" s="4"/>
      <c r="DR311" s="4"/>
      <c r="DS311" s="4"/>
      <c r="DT311" s="4"/>
      <c r="DU311" s="4"/>
      <c r="DV311" s="4"/>
      <c r="DW311" s="4"/>
      <c r="DX311" s="4"/>
      <c r="DY311" s="4"/>
    </row>
    <row r="312" spans="1:129" x14ac:dyDescent="0.25">
      <c r="A312" s="4"/>
      <c r="B312" s="4"/>
      <c r="C312" s="4"/>
      <c r="D312" s="4"/>
      <c r="E312" s="4"/>
      <c r="F312" s="4"/>
      <c r="G312" s="3"/>
      <c r="H312" s="4"/>
      <c r="I312" s="3"/>
      <c r="J312" s="4"/>
      <c r="K312" s="3"/>
      <c r="L312" s="4"/>
      <c r="M312" s="3"/>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4"/>
      <c r="CB312" s="4"/>
      <c r="CC312" s="4"/>
      <c r="CD312" s="4"/>
      <c r="CE312" s="4"/>
      <c r="CF312" s="4"/>
      <c r="CG312" s="4"/>
      <c r="CH312" s="4"/>
      <c r="CI312" s="4"/>
      <c r="CJ312" s="4"/>
      <c r="CK312" s="4"/>
      <c r="CL312" s="4"/>
      <c r="CM312" s="4"/>
      <c r="CN312" s="4"/>
      <c r="CO312" s="4"/>
      <c r="CP312" s="4"/>
      <c r="CQ312" s="4"/>
      <c r="CR312" s="4"/>
      <c r="CS312" s="4"/>
      <c r="CT312" s="4"/>
      <c r="CU312" s="4"/>
      <c r="CV312" s="4"/>
      <c r="CW312" s="4"/>
      <c r="CX312" s="4"/>
      <c r="CY312" s="4"/>
      <c r="CZ312" s="4"/>
      <c r="DA312" s="4"/>
      <c r="DB312" s="4"/>
      <c r="DC312" s="4"/>
      <c r="DD312" s="4"/>
      <c r="DE312" s="4"/>
      <c r="DF312" s="4"/>
      <c r="DG312" s="4"/>
      <c r="DH312" s="4"/>
      <c r="DI312" s="4"/>
      <c r="DJ312" s="4"/>
      <c r="DK312" s="4"/>
      <c r="DL312" s="4"/>
      <c r="DM312" s="4"/>
      <c r="DN312" s="4"/>
      <c r="DO312" s="4"/>
      <c r="DP312" s="4"/>
      <c r="DQ312" s="4"/>
      <c r="DR312" s="4"/>
      <c r="DS312" s="4"/>
      <c r="DT312" s="4"/>
      <c r="DU312" s="4"/>
      <c r="DV312" s="4"/>
      <c r="DW312" s="4"/>
      <c r="DX312" s="4"/>
      <c r="DY312" s="4"/>
    </row>
    <row r="313" spans="1:129" x14ac:dyDescent="0.25">
      <c r="A313" s="4"/>
      <c r="B313" s="4"/>
      <c r="C313" s="4"/>
      <c r="D313" s="4"/>
      <c r="E313" s="4"/>
      <c r="F313" s="4"/>
      <c r="G313" s="3"/>
      <c r="H313" s="4"/>
      <c r="I313" s="3"/>
      <c r="J313" s="4"/>
      <c r="K313" s="3"/>
      <c r="L313" s="4"/>
      <c r="M313" s="3"/>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4"/>
      <c r="CB313" s="4"/>
      <c r="CC313" s="4"/>
      <c r="CD313" s="4"/>
      <c r="CE313" s="4"/>
      <c r="CF313" s="4"/>
      <c r="CG313" s="4"/>
      <c r="CH313" s="4"/>
      <c r="CI313" s="4"/>
      <c r="CJ313" s="4"/>
      <c r="CK313" s="4"/>
      <c r="CL313" s="4"/>
      <c r="CM313" s="4"/>
      <c r="CN313" s="4"/>
      <c r="CO313" s="4"/>
      <c r="CP313" s="4"/>
      <c r="CQ313" s="4"/>
      <c r="CR313" s="4"/>
      <c r="CS313" s="4"/>
      <c r="CT313" s="4"/>
      <c r="CU313" s="4"/>
      <c r="CV313" s="4"/>
      <c r="CW313" s="4"/>
      <c r="CX313" s="4"/>
      <c r="CY313" s="4"/>
      <c r="CZ313" s="4"/>
      <c r="DA313" s="4"/>
      <c r="DB313" s="4"/>
      <c r="DC313" s="4"/>
      <c r="DD313" s="4"/>
      <c r="DE313" s="4"/>
      <c r="DF313" s="4"/>
      <c r="DG313" s="4"/>
      <c r="DH313" s="4"/>
      <c r="DI313" s="4"/>
      <c r="DJ313" s="4"/>
      <c r="DK313" s="4"/>
      <c r="DL313" s="4"/>
      <c r="DM313" s="4"/>
      <c r="DN313" s="4"/>
      <c r="DO313" s="4"/>
      <c r="DP313" s="4"/>
      <c r="DQ313" s="4"/>
      <c r="DR313" s="4"/>
      <c r="DS313" s="4"/>
      <c r="DT313" s="4"/>
      <c r="DU313" s="4"/>
      <c r="DV313" s="4"/>
      <c r="DW313" s="4"/>
      <c r="DX313" s="4"/>
      <c r="DY313" s="4"/>
    </row>
    <row r="314" spans="1:129" x14ac:dyDescent="0.25">
      <c r="A314" s="4"/>
      <c r="B314" s="4"/>
      <c r="C314" s="4"/>
      <c r="D314" s="4"/>
      <c r="E314" s="4"/>
      <c r="F314" s="4"/>
      <c r="G314" s="3"/>
      <c r="H314" s="4"/>
      <c r="I314" s="3"/>
      <c r="J314" s="4"/>
      <c r="K314" s="3"/>
      <c r="L314" s="4"/>
      <c r="M314" s="3"/>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4"/>
      <c r="CB314" s="4"/>
      <c r="CC314" s="4"/>
      <c r="CD314" s="4"/>
      <c r="CE314" s="4"/>
      <c r="CF314" s="4"/>
      <c r="CG314" s="4"/>
      <c r="CH314" s="4"/>
      <c r="CI314" s="4"/>
      <c r="CJ314" s="4"/>
      <c r="CK314" s="4"/>
      <c r="CL314" s="4"/>
      <c r="CM314" s="4"/>
      <c r="CN314" s="4"/>
      <c r="CO314" s="4"/>
      <c r="CP314" s="4"/>
      <c r="CQ314" s="4"/>
      <c r="CR314" s="4"/>
      <c r="CS314" s="4"/>
      <c r="CT314" s="4"/>
      <c r="CU314" s="4"/>
      <c r="CV314" s="4"/>
      <c r="CW314" s="4"/>
      <c r="CX314" s="4"/>
      <c r="CY314" s="4"/>
      <c r="CZ314" s="4"/>
      <c r="DA314" s="4"/>
      <c r="DB314" s="4"/>
      <c r="DC314" s="4"/>
      <c r="DD314" s="4"/>
      <c r="DE314" s="4"/>
      <c r="DF314" s="4"/>
      <c r="DG314" s="4"/>
      <c r="DH314" s="4"/>
      <c r="DI314" s="4"/>
      <c r="DJ314" s="4"/>
      <c r="DK314" s="4"/>
      <c r="DL314" s="4"/>
      <c r="DM314" s="4"/>
      <c r="DN314" s="4"/>
      <c r="DO314" s="4"/>
      <c r="DP314" s="4"/>
      <c r="DQ314" s="4"/>
      <c r="DR314" s="4"/>
      <c r="DS314" s="4"/>
      <c r="DT314" s="4"/>
      <c r="DU314" s="4"/>
      <c r="DV314" s="4"/>
      <c r="DW314" s="4"/>
      <c r="DX314" s="4"/>
      <c r="DY314" s="4"/>
    </row>
    <row r="315" spans="1:129" x14ac:dyDescent="0.25">
      <c r="A315" s="4"/>
      <c r="B315" s="4"/>
      <c r="C315" s="4"/>
      <c r="D315" s="4"/>
      <c r="E315" s="4"/>
      <c r="F315" s="4"/>
      <c r="G315" s="3"/>
      <c r="H315" s="4"/>
      <c r="I315" s="3"/>
      <c r="J315" s="4"/>
      <c r="K315" s="3"/>
      <c r="L315" s="4"/>
      <c r="M315" s="3"/>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4"/>
      <c r="CB315" s="4"/>
      <c r="CC315" s="4"/>
      <c r="CD315" s="4"/>
      <c r="CE315" s="4"/>
      <c r="CF315" s="4"/>
      <c r="CG315" s="4"/>
      <c r="CH315" s="4"/>
      <c r="CI315" s="4"/>
      <c r="CJ315" s="4"/>
      <c r="CK315" s="4"/>
      <c r="CL315" s="4"/>
      <c r="CM315" s="4"/>
      <c r="CN315" s="4"/>
      <c r="CO315" s="4"/>
      <c r="CP315" s="4"/>
      <c r="CQ315" s="4"/>
      <c r="CR315" s="4"/>
      <c r="CS315" s="4"/>
      <c r="CT315" s="4"/>
      <c r="CU315" s="4"/>
      <c r="CV315" s="4"/>
      <c r="CW315" s="4"/>
      <c r="CX315" s="4"/>
      <c r="CY315" s="4"/>
      <c r="CZ315" s="4"/>
      <c r="DA315" s="4"/>
      <c r="DB315" s="4"/>
      <c r="DC315" s="4"/>
      <c r="DD315" s="4"/>
      <c r="DE315" s="4"/>
      <c r="DF315" s="4"/>
      <c r="DG315" s="4"/>
      <c r="DH315" s="4"/>
      <c r="DI315" s="4"/>
      <c r="DJ315" s="4"/>
      <c r="DK315" s="4"/>
      <c r="DL315" s="4"/>
      <c r="DM315" s="4"/>
      <c r="DN315" s="4"/>
      <c r="DO315" s="4"/>
      <c r="DP315" s="4"/>
      <c r="DQ315" s="4"/>
      <c r="DR315" s="4"/>
      <c r="DS315" s="4"/>
      <c r="DT315" s="4"/>
      <c r="DU315" s="4"/>
      <c r="DV315" s="4"/>
      <c r="DW315" s="4"/>
      <c r="DX315" s="4"/>
      <c r="DY315" s="4"/>
    </row>
    <row r="316" spans="1:129" x14ac:dyDescent="0.25">
      <c r="A316" s="4"/>
      <c r="B316" s="4"/>
      <c r="C316" s="4"/>
      <c r="D316" s="4"/>
      <c r="E316" s="4"/>
      <c r="F316" s="4"/>
      <c r="G316" s="3"/>
      <c r="H316" s="4"/>
      <c r="I316" s="3"/>
      <c r="J316" s="4"/>
      <c r="K316" s="3"/>
      <c r="L316" s="4"/>
      <c r="M316" s="3"/>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c r="BY316" s="4"/>
      <c r="BZ316" s="4"/>
      <c r="CA316" s="4"/>
      <c r="CB316" s="4"/>
      <c r="CC316" s="4"/>
      <c r="CD316" s="4"/>
      <c r="CE316" s="4"/>
      <c r="CF316" s="4"/>
      <c r="CG316" s="4"/>
      <c r="CH316" s="4"/>
      <c r="CI316" s="4"/>
      <c r="CJ316" s="4"/>
      <c r="CK316" s="4"/>
      <c r="CL316" s="4"/>
      <c r="CM316" s="4"/>
      <c r="CN316" s="4"/>
      <c r="CO316" s="4"/>
      <c r="CP316" s="4"/>
      <c r="CQ316" s="4"/>
      <c r="CR316" s="4"/>
      <c r="CS316" s="4"/>
      <c r="CT316" s="4"/>
      <c r="CU316" s="4"/>
      <c r="CV316" s="4"/>
      <c r="CW316" s="4"/>
      <c r="CX316" s="4"/>
      <c r="CY316" s="4"/>
      <c r="CZ316" s="4"/>
      <c r="DA316" s="4"/>
      <c r="DB316" s="4"/>
      <c r="DC316" s="4"/>
      <c r="DD316" s="4"/>
      <c r="DE316" s="4"/>
      <c r="DF316" s="4"/>
      <c r="DG316" s="4"/>
      <c r="DH316" s="4"/>
      <c r="DI316" s="4"/>
      <c r="DJ316" s="4"/>
      <c r="DK316" s="4"/>
      <c r="DL316" s="4"/>
      <c r="DM316" s="4"/>
      <c r="DN316" s="4"/>
      <c r="DO316" s="4"/>
      <c r="DP316" s="4"/>
      <c r="DQ316" s="4"/>
      <c r="DR316" s="4"/>
      <c r="DS316" s="4"/>
      <c r="DT316" s="4"/>
      <c r="DU316" s="4"/>
      <c r="DV316" s="4"/>
      <c r="DW316" s="4"/>
      <c r="DX316" s="4"/>
      <c r="DY316" s="4"/>
    </row>
    <row r="317" spans="1:129" x14ac:dyDescent="0.25">
      <c r="A317" s="4"/>
      <c r="B317" s="4"/>
      <c r="C317" s="4"/>
      <c r="D317" s="4"/>
      <c r="E317" s="4"/>
      <c r="F317" s="4"/>
      <c r="G317" s="3"/>
      <c r="H317" s="4"/>
      <c r="I317" s="3"/>
      <c r="J317" s="4"/>
      <c r="K317" s="3"/>
      <c r="L317" s="4"/>
      <c r="M317" s="3"/>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c r="CZ317" s="4"/>
      <c r="DA317" s="4"/>
      <c r="DB317" s="4"/>
      <c r="DC317" s="4"/>
      <c r="DD317" s="4"/>
      <c r="DE317" s="4"/>
      <c r="DF317" s="4"/>
      <c r="DG317" s="4"/>
      <c r="DH317" s="4"/>
      <c r="DI317" s="4"/>
      <c r="DJ317" s="4"/>
      <c r="DK317" s="4"/>
      <c r="DL317" s="4"/>
      <c r="DM317" s="4"/>
      <c r="DN317" s="4"/>
      <c r="DO317" s="4"/>
      <c r="DP317" s="4"/>
      <c r="DQ317" s="4"/>
      <c r="DR317" s="4"/>
      <c r="DS317" s="4"/>
      <c r="DT317" s="4"/>
      <c r="DU317" s="4"/>
      <c r="DV317" s="4"/>
      <c r="DW317" s="4"/>
      <c r="DX317" s="4"/>
      <c r="DY317" s="4"/>
    </row>
    <row r="318" spans="1:129" x14ac:dyDescent="0.25">
      <c r="A318" s="4"/>
      <c r="B318" s="4"/>
      <c r="C318" s="4"/>
      <c r="D318" s="4"/>
      <c r="E318" s="4"/>
      <c r="F318" s="4"/>
      <c r="G318" s="3"/>
      <c r="H318" s="4"/>
      <c r="I318" s="3"/>
      <c r="J318" s="4"/>
      <c r="K318" s="3"/>
      <c r="L318" s="4"/>
      <c r="M318" s="3"/>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c r="CW318" s="4"/>
      <c r="CX318" s="4"/>
      <c r="CY318" s="4"/>
      <c r="CZ318" s="4"/>
      <c r="DA318" s="4"/>
      <c r="DB318" s="4"/>
      <c r="DC318" s="4"/>
      <c r="DD318" s="4"/>
      <c r="DE318" s="4"/>
      <c r="DF318" s="4"/>
      <c r="DG318" s="4"/>
      <c r="DH318" s="4"/>
      <c r="DI318" s="4"/>
      <c r="DJ318" s="4"/>
      <c r="DK318" s="4"/>
      <c r="DL318" s="4"/>
      <c r="DM318" s="4"/>
      <c r="DN318" s="4"/>
      <c r="DO318" s="4"/>
      <c r="DP318" s="4"/>
      <c r="DQ318" s="4"/>
      <c r="DR318" s="4"/>
      <c r="DS318" s="4"/>
      <c r="DT318" s="4"/>
      <c r="DU318" s="4"/>
      <c r="DV318" s="4"/>
      <c r="DW318" s="4"/>
      <c r="DX318" s="4"/>
      <c r="DY318" s="4"/>
    </row>
    <row r="319" spans="1:129" x14ac:dyDescent="0.25">
      <c r="A319" s="4"/>
      <c r="B319" s="4"/>
      <c r="C319" s="4"/>
      <c r="D319" s="4"/>
      <c r="E319" s="4"/>
      <c r="F319" s="4"/>
      <c r="G319" s="3"/>
      <c r="H319" s="4"/>
      <c r="I319" s="3"/>
      <c r="J319" s="4"/>
      <c r="K319" s="3"/>
      <c r="L319" s="4"/>
      <c r="M319" s="3"/>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4"/>
      <c r="CB319" s="4"/>
      <c r="CC319" s="4"/>
      <c r="CD319" s="4"/>
      <c r="CE319" s="4"/>
      <c r="CF319" s="4"/>
      <c r="CG319" s="4"/>
      <c r="CH319" s="4"/>
      <c r="CI319" s="4"/>
      <c r="CJ319" s="4"/>
      <c r="CK319" s="4"/>
      <c r="CL319" s="4"/>
      <c r="CM319" s="4"/>
      <c r="CN319" s="4"/>
      <c r="CO319" s="4"/>
      <c r="CP319" s="4"/>
      <c r="CQ319" s="4"/>
      <c r="CR319" s="4"/>
      <c r="CS319" s="4"/>
      <c r="CT319" s="4"/>
      <c r="CU319" s="4"/>
      <c r="CV319" s="4"/>
      <c r="CW319" s="4"/>
      <c r="CX319" s="4"/>
      <c r="CY319" s="4"/>
      <c r="CZ319" s="4"/>
      <c r="DA319" s="4"/>
      <c r="DB319" s="4"/>
      <c r="DC319" s="4"/>
      <c r="DD319" s="4"/>
      <c r="DE319" s="4"/>
      <c r="DF319" s="4"/>
      <c r="DG319" s="4"/>
      <c r="DH319" s="4"/>
      <c r="DI319" s="4"/>
      <c r="DJ319" s="4"/>
      <c r="DK319" s="4"/>
      <c r="DL319" s="4"/>
      <c r="DM319" s="4"/>
      <c r="DN319" s="4"/>
      <c r="DO319" s="4"/>
      <c r="DP319" s="4"/>
      <c r="DQ319" s="4"/>
      <c r="DR319" s="4"/>
      <c r="DS319" s="4"/>
      <c r="DT319" s="4"/>
      <c r="DU319" s="4"/>
      <c r="DV319" s="4"/>
      <c r="DW319" s="4"/>
      <c r="DX319" s="4"/>
      <c r="DY319" s="4"/>
    </row>
    <row r="320" spans="1:129" x14ac:dyDescent="0.25">
      <c r="A320" s="4"/>
      <c r="B320" s="4"/>
      <c r="C320" s="4"/>
      <c r="D320" s="4"/>
      <c r="E320" s="4"/>
      <c r="F320" s="4"/>
      <c r="G320" s="3"/>
      <c r="H320" s="4"/>
      <c r="I320" s="3"/>
      <c r="J320" s="4"/>
      <c r="K320" s="3"/>
      <c r="L320" s="4"/>
      <c r="M320" s="3"/>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c r="DC320" s="4"/>
      <c r="DD320" s="4"/>
      <c r="DE320" s="4"/>
      <c r="DF320" s="4"/>
      <c r="DG320" s="4"/>
      <c r="DH320" s="4"/>
      <c r="DI320" s="4"/>
      <c r="DJ320" s="4"/>
      <c r="DK320" s="4"/>
      <c r="DL320" s="4"/>
      <c r="DM320" s="4"/>
      <c r="DN320" s="4"/>
      <c r="DO320" s="4"/>
      <c r="DP320" s="4"/>
      <c r="DQ320" s="4"/>
      <c r="DR320" s="4"/>
      <c r="DS320" s="4"/>
      <c r="DT320" s="4"/>
      <c r="DU320" s="4"/>
      <c r="DV320" s="4"/>
      <c r="DW320" s="4"/>
      <c r="DX320" s="4"/>
      <c r="DY320" s="4"/>
    </row>
    <row r="321" spans="1:129" x14ac:dyDescent="0.25">
      <c r="A321" s="4"/>
      <c r="B321" s="4"/>
      <c r="C321" s="4"/>
      <c r="D321" s="4"/>
      <c r="E321" s="4"/>
      <c r="F321" s="4"/>
      <c r="G321" s="3"/>
      <c r="H321" s="4"/>
      <c r="I321" s="3"/>
      <c r="J321" s="4"/>
      <c r="K321" s="3"/>
      <c r="L321" s="4"/>
      <c r="M321" s="3"/>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4"/>
      <c r="CB321" s="4"/>
      <c r="CC321" s="4"/>
      <c r="CD321" s="4"/>
      <c r="CE321" s="4"/>
      <c r="CF321" s="4"/>
      <c r="CG321" s="4"/>
      <c r="CH321" s="4"/>
      <c r="CI321" s="4"/>
      <c r="CJ321" s="4"/>
      <c r="CK321" s="4"/>
      <c r="CL321" s="4"/>
      <c r="CM321" s="4"/>
      <c r="CN321" s="4"/>
      <c r="CO321" s="4"/>
      <c r="CP321" s="4"/>
      <c r="CQ321" s="4"/>
      <c r="CR321" s="4"/>
      <c r="CS321" s="4"/>
      <c r="CT321" s="4"/>
      <c r="CU321" s="4"/>
      <c r="CV321" s="4"/>
      <c r="CW321" s="4"/>
      <c r="CX321" s="4"/>
      <c r="CY321" s="4"/>
      <c r="CZ321" s="4"/>
      <c r="DA321" s="4"/>
      <c r="DB321" s="4"/>
      <c r="DC321" s="4"/>
      <c r="DD321" s="4"/>
      <c r="DE321" s="4"/>
      <c r="DF321" s="4"/>
      <c r="DG321" s="4"/>
      <c r="DH321" s="4"/>
      <c r="DI321" s="4"/>
      <c r="DJ321" s="4"/>
      <c r="DK321" s="4"/>
      <c r="DL321" s="4"/>
      <c r="DM321" s="4"/>
      <c r="DN321" s="4"/>
      <c r="DO321" s="4"/>
      <c r="DP321" s="4"/>
      <c r="DQ321" s="4"/>
      <c r="DR321" s="4"/>
      <c r="DS321" s="4"/>
      <c r="DT321" s="4"/>
      <c r="DU321" s="4"/>
      <c r="DV321" s="4"/>
      <c r="DW321" s="4"/>
      <c r="DX321" s="4"/>
      <c r="DY321" s="4"/>
    </row>
    <row r="322" spans="1:129" x14ac:dyDescent="0.25">
      <c r="A322" s="4"/>
      <c r="B322" s="4"/>
      <c r="C322" s="4"/>
      <c r="D322" s="4"/>
      <c r="E322" s="4"/>
      <c r="F322" s="4"/>
      <c r="G322" s="3"/>
      <c r="H322" s="4"/>
      <c r="I322" s="3"/>
      <c r="J322" s="4"/>
      <c r="K322" s="3"/>
      <c r="L322" s="4"/>
      <c r="M322" s="3"/>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4"/>
      <c r="CB322" s="4"/>
      <c r="CC322" s="4"/>
      <c r="CD322" s="4"/>
      <c r="CE322" s="4"/>
      <c r="CF322" s="4"/>
      <c r="CG322" s="4"/>
      <c r="CH322" s="4"/>
      <c r="CI322" s="4"/>
      <c r="CJ322" s="4"/>
      <c r="CK322" s="4"/>
      <c r="CL322" s="4"/>
      <c r="CM322" s="4"/>
      <c r="CN322" s="4"/>
      <c r="CO322" s="4"/>
      <c r="CP322" s="4"/>
      <c r="CQ322" s="4"/>
      <c r="CR322" s="4"/>
      <c r="CS322" s="4"/>
      <c r="CT322" s="4"/>
      <c r="CU322" s="4"/>
      <c r="CV322" s="4"/>
      <c r="CW322" s="4"/>
      <c r="CX322" s="4"/>
      <c r="CY322" s="4"/>
      <c r="CZ322" s="4"/>
      <c r="DA322" s="4"/>
      <c r="DB322" s="4"/>
      <c r="DC322" s="4"/>
      <c r="DD322" s="4"/>
      <c r="DE322" s="4"/>
      <c r="DF322" s="4"/>
      <c r="DG322" s="4"/>
      <c r="DH322" s="4"/>
      <c r="DI322" s="4"/>
      <c r="DJ322" s="4"/>
      <c r="DK322" s="4"/>
      <c r="DL322" s="4"/>
      <c r="DM322" s="4"/>
      <c r="DN322" s="4"/>
      <c r="DO322" s="4"/>
      <c r="DP322" s="4"/>
      <c r="DQ322" s="4"/>
      <c r="DR322" s="4"/>
      <c r="DS322" s="4"/>
      <c r="DT322" s="4"/>
      <c r="DU322" s="4"/>
      <c r="DV322" s="4"/>
      <c r="DW322" s="4"/>
      <c r="DX322" s="4"/>
      <c r="DY322" s="4"/>
    </row>
    <row r="323" spans="1:129" x14ac:dyDescent="0.25">
      <c r="A323" s="4"/>
      <c r="B323" s="4"/>
      <c r="C323" s="4"/>
      <c r="D323" s="4"/>
      <c r="E323" s="4"/>
      <c r="F323" s="4"/>
      <c r="G323" s="3"/>
      <c r="H323" s="4"/>
      <c r="I323" s="3"/>
      <c r="J323" s="4"/>
      <c r="K323" s="3"/>
      <c r="L323" s="4"/>
      <c r="M323" s="3"/>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c r="BY323" s="4"/>
      <c r="BZ323" s="4"/>
      <c r="CA323" s="4"/>
      <c r="CB323" s="4"/>
      <c r="CC323" s="4"/>
      <c r="CD323" s="4"/>
      <c r="CE323" s="4"/>
      <c r="CF323" s="4"/>
      <c r="CG323" s="4"/>
      <c r="CH323" s="4"/>
      <c r="CI323" s="4"/>
      <c r="CJ323" s="4"/>
      <c r="CK323" s="4"/>
      <c r="CL323" s="4"/>
      <c r="CM323" s="4"/>
      <c r="CN323" s="4"/>
      <c r="CO323" s="4"/>
      <c r="CP323" s="4"/>
      <c r="CQ323" s="4"/>
      <c r="CR323" s="4"/>
      <c r="CS323" s="4"/>
      <c r="CT323" s="4"/>
      <c r="CU323" s="4"/>
      <c r="CV323" s="4"/>
      <c r="CW323" s="4"/>
      <c r="CX323" s="4"/>
      <c r="CY323" s="4"/>
      <c r="CZ323" s="4"/>
      <c r="DA323" s="4"/>
      <c r="DB323" s="4"/>
      <c r="DC323" s="4"/>
      <c r="DD323" s="4"/>
      <c r="DE323" s="4"/>
      <c r="DF323" s="4"/>
      <c r="DG323" s="4"/>
      <c r="DH323" s="4"/>
      <c r="DI323" s="4"/>
      <c r="DJ323" s="4"/>
      <c r="DK323" s="4"/>
      <c r="DL323" s="4"/>
      <c r="DM323" s="4"/>
      <c r="DN323" s="4"/>
      <c r="DO323" s="4"/>
      <c r="DP323" s="4"/>
      <c r="DQ323" s="4"/>
      <c r="DR323" s="4"/>
      <c r="DS323" s="4"/>
      <c r="DT323" s="4"/>
      <c r="DU323" s="4"/>
      <c r="DV323" s="4"/>
      <c r="DW323" s="4"/>
      <c r="DX323" s="4"/>
      <c r="DY323" s="4"/>
    </row>
    <row r="324" spans="1:129" x14ac:dyDescent="0.25">
      <c r="A324" s="4"/>
      <c r="B324" s="4"/>
      <c r="C324" s="4"/>
      <c r="D324" s="4"/>
      <c r="E324" s="4"/>
      <c r="F324" s="4"/>
      <c r="G324" s="3"/>
      <c r="H324" s="4"/>
      <c r="I324" s="3"/>
      <c r="J324" s="4"/>
      <c r="K324" s="3"/>
      <c r="L324" s="4"/>
      <c r="M324" s="3"/>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c r="CW324" s="4"/>
      <c r="CX324" s="4"/>
      <c r="CY324" s="4"/>
      <c r="CZ324" s="4"/>
      <c r="DA324" s="4"/>
      <c r="DB324" s="4"/>
      <c r="DC324" s="4"/>
      <c r="DD324" s="4"/>
      <c r="DE324" s="4"/>
      <c r="DF324" s="4"/>
      <c r="DG324" s="4"/>
      <c r="DH324" s="4"/>
      <c r="DI324" s="4"/>
      <c r="DJ324" s="4"/>
      <c r="DK324" s="4"/>
      <c r="DL324" s="4"/>
      <c r="DM324" s="4"/>
      <c r="DN324" s="4"/>
      <c r="DO324" s="4"/>
      <c r="DP324" s="4"/>
      <c r="DQ324" s="4"/>
      <c r="DR324" s="4"/>
      <c r="DS324" s="4"/>
      <c r="DT324" s="4"/>
      <c r="DU324" s="4"/>
      <c r="DV324" s="4"/>
      <c r="DW324" s="4"/>
      <c r="DX324" s="4"/>
      <c r="DY324" s="4"/>
    </row>
    <row r="325" spans="1:129" x14ac:dyDescent="0.25">
      <c r="A325" s="4"/>
      <c r="B325" s="4"/>
      <c r="C325" s="4"/>
      <c r="D325" s="4"/>
      <c r="E325" s="4"/>
      <c r="F325" s="4"/>
      <c r="G325" s="3"/>
      <c r="H325" s="4"/>
      <c r="I325" s="3"/>
      <c r="J325" s="4"/>
      <c r="K325" s="3"/>
      <c r="L325" s="4"/>
      <c r="M325" s="3"/>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c r="BY325" s="4"/>
      <c r="BZ325" s="4"/>
      <c r="CA325" s="4"/>
      <c r="CB325" s="4"/>
      <c r="CC325" s="4"/>
      <c r="CD325" s="4"/>
      <c r="CE325" s="4"/>
      <c r="CF325" s="4"/>
      <c r="CG325" s="4"/>
      <c r="CH325" s="4"/>
      <c r="CI325" s="4"/>
      <c r="CJ325" s="4"/>
      <c r="CK325" s="4"/>
      <c r="CL325" s="4"/>
      <c r="CM325" s="4"/>
      <c r="CN325" s="4"/>
      <c r="CO325" s="4"/>
      <c r="CP325" s="4"/>
      <c r="CQ325" s="4"/>
      <c r="CR325" s="4"/>
      <c r="CS325" s="4"/>
      <c r="CT325" s="4"/>
      <c r="CU325" s="4"/>
      <c r="CV325" s="4"/>
      <c r="CW325" s="4"/>
      <c r="CX325" s="4"/>
      <c r="CY325" s="4"/>
      <c r="CZ325" s="4"/>
      <c r="DA325" s="4"/>
      <c r="DB325" s="4"/>
      <c r="DC325" s="4"/>
      <c r="DD325" s="4"/>
      <c r="DE325" s="4"/>
      <c r="DF325" s="4"/>
      <c r="DG325" s="4"/>
      <c r="DH325" s="4"/>
      <c r="DI325" s="4"/>
      <c r="DJ325" s="4"/>
      <c r="DK325" s="4"/>
      <c r="DL325" s="4"/>
      <c r="DM325" s="4"/>
      <c r="DN325" s="4"/>
      <c r="DO325" s="4"/>
      <c r="DP325" s="4"/>
      <c r="DQ325" s="4"/>
      <c r="DR325" s="4"/>
      <c r="DS325" s="4"/>
      <c r="DT325" s="4"/>
      <c r="DU325" s="4"/>
      <c r="DV325" s="4"/>
      <c r="DW325" s="4"/>
      <c r="DX325" s="4"/>
      <c r="DY325" s="4"/>
    </row>
    <row r="326" spans="1:129" x14ac:dyDescent="0.25">
      <c r="A326" s="4"/>
      <c r="B326" s="4"/>
      <c r="C326" s="4"/>
      <c r="D326" s="4"/>
      <c r="E326" s="4"/>
      <c r="F326" s="4"/>
      <c r="G326" s="3"/>
      <c r="H326" s="4"/>
      <c r="I326" s="3"/>
      <c r="J326" s="4"/>
      <c r="K326" s="3"/>
      <c r="L326" s="4"/>
      <c r="M326" s="3"/>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c r="BY326" s="4"/>
      <c r="BZ326" s="4"/>
      <c r="CA326" s="4"/>
      <c r="CB326" s="4"/>
      <c r="CC326" s="4"/>
      <c r="CD326" s="4"/>
      <c r="CE326" s="4"/>
      <c r="CF326" s="4"/>
      <c r="CG326" s="4"/>
      <c r="CH326" s="4"/>
      <c r="CI326" s="4"/>
      <c r="CJ326" s="4"/>
      <c r="CK326" s="4"/>
      <c r="CL326" s="4"/>
      <c r="CM326" s="4"/>
      <c r="CN326" s="4"/>
      <c r="CO326" s="4"/>
      <c r="CP326" s="4"/>
      <c r="CQ326" s="4"/>
      <c r="CR326" s="4"/>
      <c r="CS326" s="4"/>
      <c r="CT326" s="4"/>
      <c r="CU326" s="4"/>
      <c r="CV326" s="4"/>
      <c r="CW326" s="4"/>
      <c r="CX326" s="4"/>
      <c r="CY326" s="4"/>
      <c r="CZ326" s="4"/>
      <c r="DA326" s="4"/>
      <c r="DB326" s="4"/>
      <c r="DC326" s="4"/>
      <c r="DD326" s="4"/>
      <c r="DE326" s="4"/>
      <c r="DF326" s="4"/>
      <c r="DG326" s="4"/>
      <c r="DH326" s="4"/>
      <c r="DI326" s="4"/>
      <c r="DJ326" s="4"/>
      <c r="DK326" s="4"/>
      <c r="DL326" s="4"/>
      <c r="DM326" s="4"/>
      <c r="DN326" s="4"/>
      <c r="DO326" s="4"/>
      <c r="DP326" s="4"/>
      <c r="DQ326" s="4"/>
      <c r="DR326" s="4"/>
      <c r="DS326" s="4"/>
      <c r="DT326" s="4"/>
      <c r="DU326" s="4"/>
      <c r="DV326" s="4"/>
      <c r="DW326" s="4"/>
      <c r="DX326" s="4"/>
      <c r="DY326" s="4"/>
    </row>
    <row r="327" spans="1:129" x14ac:dyDescent="0.25">
      <c r="A327" s="4"/>
      <c r="B327" s="4"/>
      <c r="C327" s="4"/>
      <c r="D327" s="4"/>
      <c r="E327" s="4"/>
      <c r="F327" s="4"/>
      <c r="G327" s="3"/>
      <c r="H327" s="4"/>
      <c r="I327" s="3"/>
      <c r="J327" s="4"/>
      <c r="K327" s="3"/>
      <c r="L327" s="4"/>
      <c r="M327" s="3"/>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c r="BY327" s="4"/>
      <c r="BZ327" s="4"/>
      <c r="CA327" s="4"/>
      <c r="CB327" s="4"/>
      <c r="CC327" s="4"/>
      <c r="CD327" s="4"/>
      <c r="CE327" s="4"/>
      <c r="CF327" s="4"/>
      <c r="CG327" s="4"/>
      <c r="CH327" s="4"/>
      <c r="CI327" s="4"/>
      <c r="CJ327" s="4"/>
      <c r="CK327" s="4"/>
      <c r="CL327" s="4"/>
      <c r="CM327" s="4"/>
      <c r="CN327" s="4"/>
      <c r="CO327" s="4"/>
      <c r="CP327" s="4"/>
      <c r="CQ327" s="4"/>
      <c r="CR327" s="4"/>
      <c r="CS327" s="4"/>
      <c r="CT327" s="4"/>
      <c r="CU327" s="4"/>
      <c r="CV327" s="4"/>
      <c r="CW327" s="4"/>
      <c r="CX327" s="4"/>
      <c r="CY327" s="4"/>
      <c r="CZ327" s="4"/>
      <c r="DA327" s="4"/>
      <c r="DB327" s="4"/>
      <c r="DC327" s="4"/>
      <c r="DD327" s="4"/>
      <c r="DE327" s="4"/>
      <c r="DF327" s="4"/>
      <c r="DG327" s="4"/>
      <c r="DH327" s="4"/>
      <c r="DI327" s="4"/>
      <c r="DJ327" s="4"/>
      <c r="DK327" s="4"/>
      <c r="DL327" s="4"/>
      <c r="DM327" s="4"/>
      <c r="DN327" s="4"/>
      <c r="DO327" s="4"/>
      <c r="DP327" s="4"/>
      <c r="DQ327" s="4"/>
      <c r="DR327" s="4"/>
      <c r="DS327" s="4"/>
      <c r="DT327" s="4"/>
      <c r="DU327" s="4"/>
      <c r="DV327" s="4"/>
      <c r="DW327" s="4"/>
      <c r="DX327" s="4"/>
      <c r="DY327" s="4"/>
    </row>
    <row r="328" spans="1:129" x14ac:dyDescent="0.25">
      <c r="A328" s="4"/>
      <c r="B328" s="4"/>
      <c r="C328" s="4"/>
      <c r="D328" s="4"/>
      <c r="E328" s="4"/>
      <c r="F328" s="4"/>
      <c r="G328" s="3"/>
      <c r="H328" s="4"/>
      <c r="I328" s="3"/>
      <c r="J328" s="4"/>
      <c r="K328" s="3"/>
      <c r="L328" s="4"/>
      <c r="M328" s="3"/>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c r="CW328" s="4"/>
      <c r="CX328" s="4"/>
      <c r="CY328" s="4"/>
      <c r="CZ328" s="4"/>
      <c r="DA328" s="4"/>
      <c r="DB328" s="4"/>
      <c r="DC328" s="4"/>
      <c r="DD328" s="4"/>
      <c r="DE328" s="4"/>
      <c r="DF328" s="4"/>
      <c r="DG328" s="4"/>
      <c r="DH328" s="4"/>
      <c r="DI328" s="4"/>
      <c r="DJ328" s="4"/>
      <c r="DK328" s="4"/>
      <c r="DL328" s="4"/>
      <c r="DM328" s="4"/>
      <c r="DN328" s="4"/>
      <c r="DO328" s="4"/>
      <c r="DP328" s="4"/>
      <c r="DQ328" s="4"/>
      <c r="DR328" s="4"/>
      <c r="DS328" s="4"/>
      <c r="DT328" s="4"/>
      <c r="DU328" s="4"/>
      <c r="DV328" s="4"/>
      <c r="DW328" s="4"/>
      <c r="DX328" s="4"/>
      <c r="DY328" s="4"/>
    </row>
    <row r="329" spans="1:129" x14ac:dyDescent="0.25">
      <c r="A329" s="4"/>
      <c r="B329" s="4"/>
      <c r="C329" s="4"/>
      <c r="D329" s="4"/>
      <c r="E329" s="4"/>
      <c r="F329" s="4"/>
      <c r="G329" s="3"/>
      <c r="H329" s="4"/>
      <c r="I329" s="3"/>
      <c r="J329" s="4"/>
      <c r="K329" s="3"/>
      <c r="L329" s="4"/>
      <c r="M329" s="3"/>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c r="BX329" s="4"/>
      <c r="BY329" s="4"/>
      <c r="BZ329" s="4"/>
      <c r="CA329" s="4"/>
      <c r="CB329" s="4"/>
      <c r="CC329" s="4"/>
      <c r="CD329" s="4"/>
      <c r="CE329" s="4"/>
      <c r="CF329" s="4"/>
      <c r="CG329" s="4"/>
      <c r="CH329" s="4"/>
      <c r="CI329" s="4"/>
      <c r="CJ329" s="4"/>
      <c r="CK329" s="4"/>
      <c r="CL329" s="4"/>
      <c r="CM329" s="4"/>
      <c r="CN329" s="4"/>
      <c r="CO329" s="4"/>
      <c r="CP329" s="4"/>
      <c r="CQ329" s="4"/>
      <c r="CR329" s="4"/>
      <c r="CS329" s="4"/>
      <c r="CT329" s="4"/>
      <c r="CU329" s="4"/>
      <c r="CV329" s="4"/>
      <c r="CW329" s="4"/>
      <c r="CX329" s="4"/>
      <c r="CY329" s="4"/>
      <c r="CZ329" s="4"/>
      <c r="DA329" s="4"/>
      <c r="DB329" s="4"/>
      <c r="DC329" s="4"/>
      <c r="DD329" s="4"/>
      <c r="DE329" s="4"/>
      <c r="DF329" s="4"/>
      <c r="DG329" s="4"/>
      <c r="DH329" s="4"/>
      <c r="DI329" s="4"/>
      <c r="DJ329" s="4"/>
      <c r="DK329" s="4"/>
      <c r="DL329" s="4"/>
      <c r="DM329" s="4"/>
      <c r="DN329" s="4"/>
      <c r="DO329" s="4"/>
      <c r="DP329" s="4"/>
      <c r="DQ329" s="4"/>
      <c r="DR329" s="4"/>
      <c r="DS329" s="4"/>
      <c r="DT329" s="4"/>
      <c r="DU329" s="4"/>
      <c r="DV329" s="4"/>
      <c r="DW329" s="4"/>
      <c r="DX329" s="4"/>
      <c r="DY329" s="4"/>
    </row>
    <row r="330" spans="1:129" x14ac:dyDescent="0.25">
      <c r="A330" s="4"/>
      <c r="B330" s="4"/>
      <c r="C330" s="4"/>
      <c r="D330" s="4"/>
      <c r="E330" s="4"/>
      <c r="F330" s="4"/>
      <c r="G330" s="3"/>
      <c r="H330" s="4"/>
      <c r="I330" s="3"/>
      <c r="J330" s="4"/>
      <c r="K330" s="3"/>
      <c r="L330" s="4"/>
      <c r="M330" s="3"/>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c r="BX330" s="4"/>
      <c r="BY330" s="4"/>
      <c r="BZ330" s="4"/>
      <c r="CA330" s="4"/>
      <c r="CB330" s="4"/>
      <c r="CC330" s="4"/>
      <c r="CD330" s="4"/>
      <c r="CE330" s="4"/>
      <c r="CF330" s="4"/>
      <c r="CG330" s="4"/>
      <c r="CH330" s="4"/>
      <c r="CI330" s="4"/>
      <c r="CJ330" s="4"/>
      <c r="CK330" s="4"/>
      <c r="CL330" s="4"/>
      <c r="CM330" s="4"/>
      <c r="CN330" s="4"/>
      <c r="CO330" s="4"/>
      <c r="CP330" s="4"/>
      <c r="CQ330" s="4"/>
      <c r="CR330" s="4"/>
      <c r="CS330" s="4"/>
      <c r="CT330" s="4"/>
      <c r="CU330" s="4"/>
      <c r="CV330" s="4"/>
      <c r="CW330" s="4"/>
      <c r="CX330" s="4"/>
      <c r="CY330" s="4"/>
      <c r="CZ330" s="4"/>
      <c r="DA330" s="4"/>
      <c r="DB330" s="4"/>
      <c r="DC330" s="4"/>
      <c r="DD330" s="4"/>
      <c r="DE330" s="4"/>
      <c r="DF330" s="4"/>
      <c r="DG330" s="4"/>
      <c r="DH330" s="4"/>
      <c r="DI330" s="4"/>
      <c r="DJ330" s="4"/>
      <c r="DK330" s="4"/>
      <c r="DL330" s="4"/>
      <c r="DM330" s="4"/>
      <c r="DN330" s="4"/>
      <c r="DO330" s="4"/>
      <c r="DP330" s="4"/>
      <c r="DQ330" s="4"/>
      <c r="DR330" s="4"/>
      <c r="DS330" s="4"/>
      <c r="DT330" s="4"/>
      <c r="DU330" s="4"/>
      <c r="DV330" s="4"/>
      <c r="DW330" s="4"/>
      <c r="DX330" s="4"/>
      <c r="DY330" s="4"/>
    </row>
    <row r="331" spans="1:129" x14ac:dyDescent="0.25">
      <c r="A331" s="4"/>
      <c r="B331" s="4"/>
      <c r="C331" s="4"/>
      <c r="D331" s="4"/>
      <c r="E331" s="4"/>
      <c r="F331" s="4"/>
      <c r="G331" s="3"/>
      <c r="H331" s="4"/>
      <c r="I331" s="3"/>
      <c r="J331" s="4"/>
      <c r="K331" s="3"/>
      <c r="L331" s="4"/>
      <c r="M331" s="3"/>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c r="BX331" s="4"/>
      <c r="BY331" s="4"/>
      <c r="BZ331" s="4"/>
      <c r="CA331" s="4"/>
      <c r="CB331" s="4"/>
      <c r="CC331" s="4"/>
      <c r="CD331" s="4"/>
      <c r="CE331" s="4"/>
      <c r="CF331" s="4"/>
      <c r="CG331" s="4"/>
      <c r="CH331" s="4"/>
      <c r="CI331" s="4"/>
      <c r="CJ331" s="4"/>
      <c r="CK331" s="4"/>
      <c r="CL331" s="4"/>
      <c r="CM331" s="4"/>
      <c r="CN331" s="4"/>
      <c r="CO331" s="4"/>
      <c r="CP331" s="4"/>
      <c r="CQ331" s="4"/>
      <c r="CR331" s="4"/>
      <c r="CS331" s="4"/>
      <c r="CT331" s="4"/>
      <c r="CU331" s="4"/>
      <c r="CV331" s="4"/>
      <c r="CW331" s="4"/>
      <c r="CX331" s="4"/>
      <c r="CY331" s="4"/>
      <c r="CZ331" s="4"/>
      <c r="DA331" s="4"/>
      <c r="DB331" s="4"/>
      <c r="DC331" s="4"/>
      <c r="DD331" s="4"/>
      <c r="DE331" s="4"/>
      <c r="DF331" s="4"/>
      <c r="DG331" s="4"/>
      <c r="DH331" s="4"/>
      <c r="DI331" s="4"/>
      <c r="DJ331" s="4"/>
      <c r="DK331" s="4"/>
      <c r="DL331" s="4"/>
      <c r="DM331" s="4"/>
      <c r="DN331" s="4"/>
      <c r="DO331" s="4"/>
      <c r="DP331" s="4"/>
      <c r="DQ331" s="4"/>
      <c r="DR331" s="4"/>
      <c r="DS331" s="4"/>
      <c r="DT331" s="4"/>
      <c r="DU331" s="4"/>
      <c r="DV331" s="4"/>
      <c r="DW331" s="4"/>
      <c r="DX331" s="4"/>
      <c r="DY331" s="4"/>
    </row>
    <row r="332" spans="1:129" x14ac:dyDescent="0.25">
      <c r="A332" s="4"/>
      <c r="B332" s="4"/>
      <c r="C332" s="4"/>
      <c r="D332" s="4"/>
      <c r="E332" s="4"/>
      <c r="F332" s="4"/>
      <c r="G332" s="3"/>
      <c r="H332" s="4"/>
      <c r="I332" s="3"/>
      <c r="J332" s="4"/>
      <c r="K332" s="3"/>
      <c r="L332" s="4"/>
      <c r="M332" s="3"/>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4"/>
      <c r="CB332" s="4"/>
      <c r="CC332" s="4"/>
      <c r="CD332" s="4"/>
      <c r="CE332" s="4"/>
      <c r="CF332" s="4"/>
      <c r="CG332" s="4"/>
      <c r="CH332" s="4"/>
      <c r="CI332" s="4"/>
      <c r="CJ332" s="4"/>
      <c r="CK332" s="4"/>
      <c r="CL332" s="4"/>
      <c r="CM332" s="4"/>
      <c r="CN332" s="4"/>
      <c r="CO332" s="4"/>
      <c r="CP332" s="4"/>
      <c r="CQ332" s="4"/>
      <c r="CR332" s="4"/>
      <c r="CS332" s="4"/>
      <c r="CT332" s="4"/>
      <c r="CU332" s="4"/>
      <c r="CV332" s="4"/>
      <c r="CW332" s="4"/>
      <c r="CX332" s="4"/>
      <c r="CY332" s="4"/>
      <c r="CZ332" s="4"/>
      <c r="DA332" s="4"/>
      <c r="DB332" s="4"/>
      <c r="DC332" s="4"/>
      <c r="DD332" s="4"/>
      <c r="DE332" s="4"/>
      <c r="DF332" s="4"/>
      <c r="DG332" s="4"/>
      <c r="DH332" s="4"/>
      <c r="DI332" s="4"/>
      <c r="DJ332" s="4"/>
      <c r="DK332" s="4"/>
      <c r="DL332" s="4"/>
      <c r="DM332" s="4"/>
      <c r="DN332" s="4"/>
      <c r="DO332" s="4"/>
      <c r="DP332" s="4"/>
      <c r="DQ332" s="4"/>
      <c r="DR332" s="4"/>
      <c r="DS332" s="4"/>
      <c r="DT332" s="4"/>
      <c r="DU332" s="4"/>
      <c r="DV332" s="4"/>
      <c r="DW332" s="4"/>
      <c r="DX332" s="4"/>
      <c r="DY332" s="4"/>
    </row>
    <row r="333" spans="1:129" x14ac:dyDescent="0.25">
      <c r="A333" s="4"/>
      <c r="B333" s="4"/>
      <c r="C333" s="4"/>
      <c r="D333" s="4"/>
      <c r="E333" s="4"/>
      <c r="F333" s="4"/>
      <c r="G333" s="3"/>
      <c r="H333" s="4"/>
      <c r="I333" s="3"/>
      <c r="J333" s="4"/>
      <c r="K333" s="3"/>
      <c r="L333" s="4"/>
      <c r="M333" s="3"/>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c r="BX333" s="4"/>
      <c r="BY333" s="4"/>
      <c r="BZ333" s="4"/>
      <c r="CA333" s="4"/>
      <c r="CB333" s="4"/>
      <c r="CC333" s="4"/>
      <c r="CD333" s="4"/>
      <c r="CE333" s="4"/>
      <c r="CF333" s="4"/>
      <c r="CG333" s="4"/>
      <c r="CH333" s="4"/>
      <c r="CI333" s="4"/>
      <c r="CJ333" s="4"/>
      <c r="CK333" s="4"/>
      <c r="CL333" s="4"/>
      <c r="CM333" s="4"/>
      <c r="CN333" s="4"/>
      <c r="CO333" s="4"/>
      <c r="CP333" s="4"/>
      <c r="CQ333" s="4"/>
      <c r="CR333" s="4"/>
      <c r="CS333" s="4"/>
      <c r="CT333" s="4"/>
      <c r="CU333" s="4"/>
      <c r="CV333" s="4"/>
      <c r="CW333" s="4"/>
      <c r="CX333" s="4"/>
      <c r="CY333" s="4"/>
      <c r="CZ333" s="4"/>
      <c r="DA333" s="4"/>
      <c r="DB333" s="4"/>
      <c r="DC333" s="4"/>
      <c r="DD333" s="4"/>
      <c r="DE333" s="4"/>
      <c r="DF333" s="4"/>
      <c r="DG333" s="4"/>
      <c r="DH333" s="4"/>
      <c r="DI333" s="4"/>
      <c r="DJ333" s="4"/>
      <c r="DK333" s="4"/>
      <c r="DL333" s="4"/>
      <c r="DM333" s="4"/>
      <c r="DN333" s="4"/>
      <c r="DO333" s="4"/>
      <c r="DP333" s="4"/>
      <c r="DQ333" s="4"/>
      <c r="DR333" s="4"/>
      <c r="DS333" s="4"/>
      <c r="DT333" s="4"/>
      <c r="DU333" s="4"/>
      <c r="DV333" s="4"/>
      <c r="DW333" s="4"/>
      <c r="DX333" s="4"/>
      <c r="DY333" s="4"/>
    </row>
    <row r="334" spans="1:129" x14ac:dyDescent="0.25">
      <c r="A334" s="4"/>
      <c r="B334" s="4"/>
      <c r="C334" s="4"/>
      <c r="D334" s="4"/>
      <c r="E334" s="4"/>
      <c r="F334" s="4"/>
      <c r="G334" s="3"/>
      <c r="H334" s="4"/>
      <c r="I334" s="3"/>
      <c r="J334" s="4"/>
      <c r="K334" s="3"/>
      <c r="L334" s="4"/>
      <c r="M334" s="3"/>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c r="BX334" s="4"/>
      <c r="BY334" s="4"/>
      <c r="BZ334" s="4"/>
      <c r="CA334" s="4"/>
      <c r="CB334" s="4"/>
      <c r="CC334" s="4"/>
      <c r="CD334" s="4"/>
      <c r="CE334" s="4"/>
      <c r="CF334" s="4"/>
      <c r="CG334" s="4"/>
      <c r="CH334" s="4"/>
      <c r="CI334" s="4"/>
      <c r="CJ334" s="4"/>
      <c r="CK334" s="4"/>
      <c r="CL334" s="4"/>
      <c r="CM334" s="4"/>
      <c r="CN334" s="4"/>
      <c r="CO334" s="4"/>
      <c r="CP334" s="4"/>
      <c r="CQ334" s="4"/>
      <c r="CR334" s="4"/>
      <c r="CS334" s="4"/>
      <c r="CT334" s="4"/>
      <c r="CU334" s="4"/>
      <c r="CV334" s="4"/>
      <c r="CW334" s="4"/>
      <c r="CX334" s="4"/>
      <c r="CY334" s="4"/>
      <c r="CZ334" s="4"/>
      <c r="DA334" s="4"/>
      <c r="DB334" s="4"/>
      <c r="DC334" s="4"/>
      <c r="DD334" s="4"/>
      <c r="DE334" s="4"/>
      <c r="DF334" s="4"/>
      <c r="DG334" s="4"/>
      <c r="DH334" s="4"/>
      <c r="DI334" s="4"/>
      <c r="DJ334" s="4"/>
      <c r="DK334" s="4"/>
      <c r="DL334" s="4"/>
      <c r="DM334" s="4"/>
      <c r="DN334" s="4"/>
      <c r="DO334" s="4"/>
      <c r="DP334" s="4"/>
      <c r="DQ334" s="4"/>
      <c r="DR334" s="4"/>
      <c r="DS334" s="4"/>
      <c r="DT334" s="4"/>
      <c r="DU334" s="4"/>
      <c r="DV334" s="4"/>
      <c r="DW334" s="4"/>
      <c r="DX334" s="4"/>
      <c r="DY334" s="4"/>
    </row>
    <row r="335" spans="1:129" x14ac:dyDescent="0.25">
      <c r="A335" s="4"/>
      <c r="B335" s="4"/>
      <c r="C335" s="4"/>
      <c r="D335" s="4"/>
      <c r="E335" s="4"/>
      <c r="F335" s="4"/>
      <c r="G335" s="3"/>
      <c r="H335" s="4"/>
      <c r="I335" s="3"/>
      <c r="J335" s="4"/>
      <c r="K335" s="3"/>
      <c r="L335" s="4"/>
      <c r="M335" s="3"/>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c r="BX335" s="4"/>
      <c r="BY335" s="4"/>
      <c r="BZ335" s="4"/>
      <c r="CA335" s="4"/>
      <c r="CB335" s="4"/>
      <c r="CC335" s="4"/>
      <c r="CD335" s="4"/>
      <c r="CE335" s="4"/>
      <c r="CF335" s="4"/>
      <c r="CG335" s="4"/>
      <c r="CH335" s="4"/>
      <c r="CI335" s="4"/>
      <c r="CJ335" s="4"/>
      <c r="CK335" s="4"/>
      <c r="CL335" s="4"/>
      <c r="CM335" s="4"/>
      <c r="CN335" s="4"/>
      <c r="CO335" s="4"/>
      <c r="CP335" s="4"/>
      <c r="CQ335" s="4"/>
      <c r="CR335" s="4"/>
      <c r="CS335" s="4"/>
      <c r="CT335" s="4"/>
      <c r="CU335" s="4"/>
      <c r="CV335" s="4"/>
      <c r="CW335" s="4"/>
      <c r="CX335" s="4"/>
      <c r="CY335" s="4"/>
      <c r="CZ335" s="4"/>
      <c r="DA335" s="4"/>
      <c r="DB335" s="4"/>
      <c r="DC335" s="4"/>
      <c r="DD335" s="4"/>
      <c r="DE335" s="4"/>
      <c r="DF335" s="4"/>
      <c r="DG335" s="4"/>
      <c r="DH335" s="4"/>
      <c r="DI335" s="4"/>
      <c r="DJ335" s="4"/>
      <c r="DK335" s="4"/>
      <c r="DL335" s="4"/>
      <c r="DM335" s="4"/>
      <c r="DN335" s="4"/>
      <c r="DO335" s="4"/>
      <c r="DP335" s="4"/>
      <c r="DQ335" s="4"/>
      <c r="DR335" s="4"/>
      <c r="DS335" s="4"/>
      <c r="DT335" s="4"/>
      <c r="DU335" s="4"/>
      <c r="DV335" s="4"/>
      <c r="DW335" s="4"/>
      <c r="DX335" s="4"/>
      <c r="DY335" s="4"/>
    </row>
    <row r="336" spans="1:129" x14ac:dyDescent="0.25">
      <c r="A336" s="4"/>
      <c r="B336" s="4"/>
      <c r="C336" s="4"/>
      <c r="D336" s="4"/>
      <c r="E336" s="4"/>
      <c r="F336" s="4"/>
      <c r="G336" s="3"/>
      <c r="H336" s="4"/>
      <c r="I336" s="3"/>
      <c r="J336" s="4"/>
      <c r="K336" s="3"/>
      <c r="L336" s="4"/>
      <c r="M336" s="3"/>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4"/>
      <c r="CB336" s="4"/>
      <c r="CC336" s="4"/>
      <c r="CD336" s="4"/>
      <c r="CE336" s="4"/>
      <c r="CF336" s="4"/>
      <c r="CG336" s="4"/>
      <c r="CH336" s="4"/>
      <c r="CI336" s="4"/>
      <c r="CJ336" s="4"/>
      <c r="CK336" s="4"/>
      <c r="CL336" s="4"/>
      <c r="CM336" s="4"/>
      <c r="CN336" s="4"/>
      <c r="CO336" s="4"/>
      <c r="CP336" s="4"/>
      <c r="CQ336" s="4"/>
      <c r="CR336" s="4"/>
      <c r="CS336" s="4"/>
      <c r="CT336" s="4"/>
      <c r="CU336" s="4"/>
      <c r="CV336" s="4"/>
      <c r="CW336" s="4"/>
      <c r="CX336" s="4"/>
      <c r="CY336" s="4"/>
      <c r="CZ336" s="4"/>
      <c r="DA336" s="4"/>
      <c r="DB336" s="4"/>
      <c r="DC336" s="4"/>
      <c r="DD336" s="4"/>
      <c r="DE336" s="4"/>
      <c r="DF336" s="4"/>
      <c r="DG336" s="4"/>
      <c r="DH336" s="4"/>
      <c r="DI336" s="4"/>
      <c r="DJ336" s="4"/>
      <c r="DK336" s="4"/>
      <c r="DL336" s="4"/>
      <c r="DM336" s="4"/>
      <c r="DN336" s="4"/>
      <c r="DO336" s="4"/>
      <c r="DP336" s="4"/>
      <c r="DQ336" s="4"/>
      <c r="DR336" s="4"/>
      <c r="DS336" s="4"/>
      <c r="DT336" s="4"/>
      <c r="DU336" s="4"/>
      <c r="DV336" s="4"/>
      <c r="DW336" s="4"/>
      <c r="DX336" s="4"/>
      <c r="DY336" s="4"/>
    </row>
    <row r="337" spans="1:129" x14ac:dyDescent="0.25">
      <c r="A337" s="4"/>
      <c r="B337" s="4"/>
      <c r="C337" s="4"/>
      <c r="D337" s="4"/>
      <c r="E337" s="4"/>
      <c r="F337" s="4"/>
      <c r="G337" s="3"/>
      <c r="H337" s="4"/>
      <c r="I337" s="3"/>
      <c r="J337" s="4"/>
      <c r="K337" s="3"/>
      <c r="L337" s="4"/>
      <c r="M337" s="3"/>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c r="BY337" s="4"/>
      <c r="BZ337" s="4"/>
      <c r="CA337" s="4"/>
      <c r="CB337" s="4"/>
      <c r="CC337" s="4"/>
      <c r="CD337" s="4"/>
      <c r="CE337" s="4"/>
      <c r="CF337" s="4"/>
      <c r="CG337" s="4"/>
      <c r="CH337" s="4"/>
      <c r="CI337" s="4"/>
      <c r="CJ337" s="4"/>
      <c r="CK337" s="4"/>
      <c r="CL337" s="4"/>
      <c r="CM337" s="4"/>
      <c r="CN337" s="4"/>
      <c r="CO337" s="4"/>
      <c r="CP337" s="4"/>
      <c r="CQ337" s="4"/>
      <c r="CR337" s="4"/>
      <c r="CS337" s="4"/>
      <c r="CT337" s="4"/>
      <c r="CU337" s="4"/>
      <c r="CV337" s="4"/>
      <c r="CW337" s="4"/>
      <c r="CX337" s="4"/>
      <c r="CY337" s="4"/>
      <c r="CZ337" s="4"/>
      <c r="DA337" s="4"/>
      <c r="DB337" s="4"/>
      <c r="DC337" s="4"/>
      <c r="DD337" s="4"/>
      <c r="DE337" s="4"/>
      <c r="DF337" s="4"/>
      <c r="DG337" s="4"/>
      <c r="DH337" s="4"/>
      <c r="DI337" s="4"/>
      <c r="DJ337" s="4"/>
      <c r="DK337" s="4"/>
      <c r="DL337" s="4"/>
      <c r="DM337" s="4"/>
      <c r="DN337" s="4"/>
      <c r="DO337" s="4"/>
      <c r="DP337" s="4"/>
      <c r="DQ337" s="4"/>
      <c r="DR337" s="4"/>
      <c r="DS337" s="4"/>
      <c r="DT337" s="4"/>
      <c r="DU337" s="4"/>
      <c r="DV337" s="4"/>
      <c r="DW337" s="4"/>
      <c r="DX337" s="4"/>
      <c r="DY337" s="4"/>
    </row>
    <row r="338" spans="1:129" x14ac:dyDescent="0.25">
      <c r="A338" s="4"/>
      <c r="B338" s="4"/>
      <c r="C338" s="4"/>
      <c r="D338" s="4"/>
      <c r="E338" s="4"/>
      <c r="F338" s="4"/>
      <c r="G338" s="3"/>
      <c r="H338" s="4"/>
      <c r="I338" s="3"/>
      <c r="J338" s="4"/>
      <c r="K338" s="3"/>
      <c r="L338" s="4"/>
      <c r="M338" s="3"/>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c r="BX338" s="4"/>
      <c r="BY338" s="4"/>
      <c r="BZ338" s="4"/>
      <c r="CA338" s="4"/>
      <c r="CB338" s="4"/>
      <c r="CC338" s="4"/>
      <c r="CD338" s="4"/>
      <c r="CE338" s="4"/>
      <c r="CF338" s="4"/>
      <c r="CG338" s="4"/>
      <c r="CH338" s="4"/>
      <c r="CI338" s="4"/>
      <c r="CJ338" s="4"/>
      <c r="CK338" s="4"/>
      <c r="CL338" s="4"/>
      <c r="CM338" s="4"/>
      <c r="CN338" s="4"/>
      <c r="CO338" s="4"/>
      <c r="CP338" s="4"/>
      <c r="CQ338" s="4"/>
      <c r="CR338" s="4"/>
      <c r="CS338" s="4"/>
      <c r="CT338" s="4"/>
      <c r="CU338" s="4"/>
      <c r="CV338" s="4"/>
      <c r="CW338" s="4"/>
      <c r="CX338" s="4"/>
      <c r="CY338" s="4"/>
      <c r="CZ338" s="4"/>
      <c r="DA338" s="4"/>
      <c r="DB338" s="4"/>
      <c r="DC338" s="4"/>
      <c r="DD338" s="4"/>
      <c r="DE338" s="4"/>
      <c r="DF338" s="4"/>
      <c r="DG338" s="4"/>
      <c r="DH338" s="4"/>
      <c r="DI338" s="4"/>
      <c r="DJ338" s="4"/>
      <c r="DK338" s="4"/>
      <c r="DL338" s="4"/>
      <c r="DM338" s="4"/>
      <c r="DN338" s="4"/>
      <c r="DO338" s="4"/>
      <c r="DP338" s="4"/>
      <c r="DQ338" s="4"/>
      <c r="DR338" s="4"/>
      <c r="DS338" s="4"/>
      <c r="DT338" s="4"/>
      <c r="DU338" s="4"/>
      <c r="DV338" s="4"/>
      <c r="DW338" s="4"/>
      <c r="DX338" s="4"/>
      <c r="DY338" s="4"/>
    </row>
    <row r="339" spans="1:129" x14ac:dyDescent="0.25">
      <c r="A339" s="4"/>
      <c r="B339" s="4"/>
      <c r="C339" s="4"/>
      <c r="D339" s="4"/>
      <c r="E339" s="4"/>
      <c r="F339" s="4"/>
      <c r="G339" s="3"/>
      <c r="H339" s="4"/>
      <c r="I339" s="3"/>
      <c r="J339" s="4"/>
      <c r="K339" s="3"/>
      <c r="L339" s="4"/>
      <c r="M339" s="3"/>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c r="BX339" s="4"/>
      <c r="BY339" s="4"/>
      <c r="BZ339" s="4"/>
      <c r="CA339" s="4"/>
      <c r="CB339" s="4"/>
      <c r="CC339" s="4"/>
      <c r="CD339" s="4"/>
      <c r="CE339" s="4"/>
      <c r="CF339" s="4"/>
      <c r="CG339" s="4"/>
      <c r="CH339" s="4"/>
      <c r="CI339" s="4"/>
      <c r="CJ339" s="4"/>
      <c r="CK339" s="4"/>
      <c r="CL339" s="4"/>
      <c r="CM339" s="4"/>
      <c r="CN339" s="4"/>
      <c r="CO339" s="4"/>
      <c r="CP339" s="4"/>
      <c r="CQ339" s="4"/>
      <c r="CR339" s="4"/>
      <c r="CS339" s="4"/>
      <c r="CT339" s="4"/>
      <c r="CU339" s="4"/>
      <c r="CV339" s="4"/>
      <c r="CW339" s="4"/>
      <c r="CX339" s="4"/>
      <c r="CY339" s="4"/>
      <c r="CZ339" s="4"/>
      <c r="DA339" s="4"/>
      <c r="DB339" s="4"/>
      <c r="DC339" s="4"/>
      <c r="DD339" s="4"/>
      <c r="DE339" s="4"/>
      <c r="DF339" s="4"/>
      <c r="DG339" s="4"/>
      <c r="DH339" s="4"/>
      <c r="DI339" s="4"/>
      <c r="DJ339" s="4"/>
      <c r="DK339" s="4"/>
      <c r="DL339" s="4"/>
      <c r="DM339" s="4"/>
      <c r="DN339" s="4"/>
      <c r="DO339" s="4"/>
      <c r="DP339" s="4"/>
      <c r="DQ339" s="4"/>
      <c r="DR339" s="4"/>
      <c r="DS339" s="4"/>
      <c r="DT339" s="4"/>
      <c r="DU339" s="4"/>
      <c r="DV339" s="4"/>
      <c r="DW339" s="4"/>
      <c r="DX339" s="4"/>
      <c r="DY339" s="4"/>
    </row>
    <row r="340" spans="1:129" x14ac:dyDescent="0.25">
      <c r="A340" s="4"/>
      <c r="B340" s="4"/>
      <c r="C340" s="4"/>
      <c r="D340" s="4"/>
      <c r="E340" s="4"/>
      <c r="F340" s="4"/>
      <c r="G340" s="3"/>
      <c r="H340" s="4"/>
      <c r="I340" s="3"/>
      <c r="J340" s="4"/>
      <c r="K340" s="3"/>
      <c r="L340" s="4"/>
      <c r="M340" s="3"/>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c r="BX340" s="4"/>
      <c r="BY340" s="4"/>
      <c r="BZ340" s="4"/>
      <c r="CA340" s="4"/>
      <c r="CB340" s="4"/>
      <c r="CC340" s="4"/>
      <c r="CD340" s="4"/>
      <c r="CE340" s="4"/>
      <c r="CF340" s="4"/>
      <c r="CG340" s="4"/>
      <c r="CH340" s="4"/>
      <c r="CI340" s="4"/>
      <c r="CJ340" s="4"/>
      <c r="CK340" s="4"/>
      <c r="CL340" s="4"/>
      <c r="CM340" s="4"/>
      <c r="CN340" s="4"/>
      <c r="CO340" s="4"/>
      <c r="CP340" s="4"/>
      <c r="CQ340" s="4"/>
      <c r="CR340" s="4"/>
      <c r="CS340" s="4"/>
      <c r="CT340" s="4"/>
      <c r="CU340" s="4"/>
      <c r="CV340" s="4"/>
      <c r="CW340" s="4"/>
      <c r="CX340" s="4"/>
      <c r="CY340" s="4"/>
      <c r="CZ340" s="4"/>
      <c r="DA340" s="4"/>
      <c r="DB340" s="4"/>
      <c r="DC340" s="4"/>
      <c r="DD340" s="4"/>
      <c r="DE340" s="4"/>
      <c r="DF340" s="4"/>
      <c r="DG340" s="4"/>
      <c r="DH340" s="4"/>
      <c r="DI340" s="4"/>
      <c r="DJ340" s="4"/>
      <c r="DK340" s="4"/>
      <c r="DL340" s="4"/>
      <c r="DM340" s="4"/>
      <c r="DN340" s="4"/>
      <c r="DO340" s="4"/>
      <c r="DP340" s="4"/>
      <c r="DQ340" s="4"/>
      <c r="DR340" s="4"/>
      <c r="DS340" s="4"/>
      <c r="DT340" s="4"/>
      <c r="DU340" s="4"/>
      <c r="DV340" s="4"/>
      <c r="DW340" s="4"/>
      <c r="DX340" s="4"/>
      <c r="DY340" s="4"/>
    </row>
    <row r="341" spans="1:129" x14ac:dyDescent="0.25">
      <c r="A341" s="4"/>
      <c r="B341" s="4"/>
      <c r="C341" s="4"/>
      <c r="D341" s="4"/>
      <c r="E341" s="4"/>
      <c r="F341" s="4"/>
      <c r="G341" s="3"/>
      <c r="H341" s="4"/>
      <c r="I341" s="3"/>
      <c r="J341" s="4"/>
      <c r="K341" s="3"/>
      <c r="L341" s="4"/>
      <c r="M341" s="3"/>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c r="BX341" s="4"/>
      <c r="BY341" s="4"/>
      <c r="BZ341" s="4"/>
      <c r="CA341" s="4"/>
      <c r="CB341" s="4"/>
      <c r="CC341" s="4"/>
      <c r="CD341" s="4"/>
      <c r="CE341" s="4"/>
      <c r="CF341" s="4"/>
      <c r="CG341" s="4"/>
      <c r="CH341" s="4"/>
      <c r="CI341" s="4"/>
      <c r="CJ341" s="4"/>
      <c r="CK341" s="4"/>
      <c r="CL341" s="4"/>
      <c r="CM341" s="4"/>
      <c r="CN341" s="4"/>
      <c r="CO341" s="4"/>
      <c r="CP341" s="4"/>
      <c r="CQ341" s="4"/>
      <c r="CR341" s="4"/>
      <c r="CS341" s="4"/>
      <c r="CT341" s="4"/>
      <c r="CU341" s="4"/>
      <c r="CV341" s="4"/>
      <c r="CW341" s="4"/>
      <c r="CX341" s="4"/>
      <c r="CY341" s="4"/>
      <c r="CZ341" s="4"/>
      <c r="DA341" s="4"/>
      <c r="DB341" s="4"/>
      <c r="DC341" s="4"/>
      <c r="DD341" s="4"/>
      <c r="DE341" s="4"/>
      <c r="DF341" s="4"/>
      <c r="DG341" s="4"/>
      <c r="DH341" s="4"/>
      <c r="DI341" s="4"/>
      <c r="DJ341" s="4"/>
      <c r="DK341" s="4"/>
      <c r="DL341" s="4"/>
      <c r="DM341" s="4"/>
      <c r="DN341" s="4"/>
      <c r="DO341" s="4"/>
      <c r="DP341" s="4"/>
      <c r="DQ341" s="4"/>
      <c r="DR341" s="4"/>
      <c r="DS341" s="4"/>
      <c r="DT341" s="4"/>
      <c r="DU341" s="4"/>
      <c r="DV341" s="4"/>
      <c r="DW341" s="4"/>
      <c r="DX341" s="4"/>
      <c r="DY341" s="4"/>
    </row>
    <row r="342" spans="1:129" x14ac:dyDescent="0.25">
      <c r="A342" s="4"/>
      <c r="B342" s="4"/>
      <c r="C342" s="4"/>
      <c r="D342" s="4"/>
      <c r="E342" s="4"/>
      <c r="F342" s="4"/>
      <c r="G342" s="3"/>
      <c r="H342" s="4"/>
      <c r="I342" s="3"/>
      <c r="J342" s="4"/>
      <c r="K342" s="3"/>
      <c r="L342" s="4"/>
      <c r="M342" s="3"/>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4"/>
      <c r="CB342" s="4"/>
      <c r="CC342" s="4"/>
      <c r="CD342" s="4"/>
      <c r="CE342" s="4"/>
      <c r="CF342" s="4"/>
      <c r="CG342" s="4"/>
      <c r="CH342" s="4"/>
      <c r="CI342" s="4"/>
      <c r="CJ342" s="4"/>
      <c r="CK342" s="4"/>
      <c r="CL342" s="4"/>
      <c r="CM342" s="4"/>
      <c r="CN342" s="4"/>
      <c r="CO342" s="4"/>
      <c r="CP342" s="4"/>
      <c r="CQ342" s="4"/>
      <c r="CR342" s="4"/>
      <c r="CS342" s="4"/>
      <c r="CT342" s="4"/>
      <c r="CU342" s="4"/>
      <c r="CV342" s="4"/>
      <c r="CW342" s="4"/>
      <c r="CX342" s="4"/>
      <c r="CY342" s="4"/>
      <c r="CZ342" s="4"/>
      <c r="DA342" s="4"/>
      <c r="DB342" s="4"/>
      <c r="DC342" s="4"/>
      <c r="DD342" s="4"/>
      <c r="DE342" s="4"/>
      <c r="DF342" s="4"/>
      <c r="DG342" s="4"/>
      <c r="DH342" s="4"/>
      <c r="DI342" s="4"/>
      <c r="DJ342" s="4"/>
      <c r="DK342" s="4"/>
      <c r="DL342" s="4"/>
      <c r="DM342" s="4"/>
      <c r="DN342" s="4"/>
      <c r="DO342" s="4"/>
      <c r="DP342" s="4"/>
      <c r="DQ342" s="4"/>
      <c r="DR342" s="4"/>
      <c r="DS342" s="4"/>
      <c r="DT342" s="4"/>
      <c r="DU342" s="4"/>
      <c r="DV342" s="4"/>
      <c r="DW342" s="4"/>
      <c r="DX342" s="4"/>
      <c r="DY342" s="4"/>
    </row>
    <row r="343" spans="1:129" x14ac:dyDescent="0.25">
      <c r="A343" s="4"/>
      <c r="B343" s="4"/>
      <c r="C343" s="4"/>
      <c r="D343" s="4"/>
      <c r="E343" s="4"/>
      <c r="F343" s="4"/>
      <c r="G343" s="3"/>
      <c r="H343" s="4"/>
      <c r="I343" s="3"/>
      <c r="J343" s="4"/>
      <c r="K343" s="3"/>
      <c r="L343" s="4"/>
      <c r="M343" s="3"/>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c r="BX343" s="4"/>
      <c r="BY343" s="4"/>
      <c r="BZ343" s="4"/>
      <c r="CA343" s="4"/>
      <c r="CB343" s="4"/>
      <c r="CC343" s="4"/>
      <c r="CD343" s="4"/>
      <c r="CE343" s="4"/>
      <c r="CF343" s="4"/>
      <c r="CG343" s="4"/>
      <c r="CH343" s="4"/>
      <c r="CI343" s="4"/>
      <c r="CJ343" s="4"/>
      <c r="CK343" s="4"/>
      <c r="CL343" s="4"/>
      <c r="CM343" s="4"/>
      <c r="CN343" s="4"/>
      <c r="CO343" s="4"/>
      <c r="CP343" s="4"/>
      <c r="CQ343" s="4"/>
      <c r="CR343" s="4"/>
      <c r="CS343" s="4"/>
      <c r="CT343" s="4"/>
      <c r="CU343" s="4"/>
      <c r="CV343" s="4"/>
      <c r="CW343" s="4"/>
      <c r="CX343" s="4"/>
      <c r="CY343" s="4"/>
      <c r="CZ343" s="4"/>
      <c r="DA343" s="4"/>
      <c r="DB343" s="4"/>
      <c r="DC343" s="4"/>
      <c r="DD343" s="4"/>
      <c r="DE343" s="4"/>
      <c r="DF343" s="4"/>
      <c r="DG343" s="4"/>
      <c r="DH343" s="4"/>
      <c r="DI343" s="4"/>
      <c r="DJ343" s="4"/>
      <c r="DK343" s="4"/>
      <c r="DL343" s="4"/>
      <c r="DM343" s="4"/>
      <c r="DN343" s="4"/>
      <c r="DO343" s="4"/>
      <c r="DP343" s="4"/>
      <c r="DQ343" s="4"/>
      <c r="DR343" s="4"/>
      <c r="DS343" s="4"/>
      <c r="DT343" s="4"/>
      <c r="DU343" s="4"/>
      <c r="DV343" s="4"/>
      <c r="DW343" s="4"/>
      <c r="DX343" s="4"/>
      <c r="DY343" s="4"/>
    </row>
    <row r="344" spans="1:129" x14ac:dyDescent="0.25">
      <c r="A344" s="4"/>
      <c r="B344" s="4"/>
      <c r="C344" s="4"/>
      <c r="D344" s="4"/>
      <c r="E344" s="4"/>
      <c r="F344" s="4"/>
      <c r="G344" s="3"/>
      <c r="H344" s="4"/>
      <c r="I344" s="3"/>
      <c r="J344" s="4"/>
      <c r="K344" s="3"/>
      <c r="L344" s="4"/>
      <c r="M344" s="3"/>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c r="CW344" s="4"/>
      <c r="CX344" s="4"/>
      <c r="CY344" s="4"/>
      <c r="CZ344" s="4"/>
      <c r="DA344" s="4"/>
      <c r="DB344" s="4"/>
      <c r="DC344" s="4"/>
      <c r="DD344" s="4"/>
      <c r="DE344" s="4"/>
      <c r="DF344" s="4"/>
      <c r="DG344" s="4"/>
      <c r="DH344" s="4"/>
      <c r="DI344" s="4"/>
      <c r="DJ344" s="4"/>
      <c r="DK344" s="4"/>
      <c r="DL344" s="4"/>
      <c r="DM344" s="4"/>
      <c r="DN344" s="4"/>
      <c r="DO344" s="4"/>
      <c r="DP344" s="4"/>
      <c r="DQ344" s="4"/>
      <c r="DR344" s="4"/>
      <c r="DS344" s="4"/>
      <c r="DT344" s="4"/>
      <c r="DU344" s="4"/>
      <c r="DV344" s="4"/>
      <c r="DW344" s="4"/>
      <c r="DX344" s="4"/>
      <c r="DY344" s="4"/>
    </row>
    <row r="345" spans="1:129" x14ac:dyDescent="0.25">
      <c r="A345" s="4"/>
      <c r="B345" s="4"/>
      <c r="C345" s="4"/>
      <c r="D345" s="4"/>
      <c r="E345" s="4"/>
      <c r="F345" s="4"/>
      <c r="G345" s="3"/>
      <c r="H345" s="4"/>
      <c r="I345" s="3"/>
      <c r="J345" s="4"/>
      <c r="K345" s="3"/>
      <c r="L345" s="4"/>
      <c r="M345" s="3"/>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4"/>
      <c r="CB345" s="4"/>
      <c r="CC345" s="4"/>
      <c r="CD345" s="4"/>
      <c r="CE345" s="4"/>
      <c r="CF345" s="4"/>
      <c r="CG345" s="4"/>
      <c r="CH345" s="4"/>
      <c r="CI345" s="4"/>
      <c r="CJ345" s="4"/>
      <c r="CK345" s="4"/>
      <c r="CL345" s="4"/>
      <c r="CM345" s="4"/>
      <c r="CN345" s="4"/>
      <c r="CO345" s="4"/>
      <c r="CP345" s="4"/>
      <c r="CQ345" s="4"/>
      <c r="CR345" s="4"/>
      <c r="CS345" s="4"/>
      <c r="CT345" s="4"/>
      <c r="CU345" s="4"/>
      <c r="CV345" s="4"/>
      <c r="CW345" s="4"/>
      <c r="CX345" s="4"/>
      <c r="CY345" s="4"/>
      <c r="CZ345" s="4"/>
      <c r="DA345" s="4"/>
      <c r="DB345" s="4"/>
      <c r="DC345" s="4"/>
      <c r="DD345" s="4"/>
      <c r="DE345" s="4"/>
      <c r="DF345" s="4"/>
      <c r="DG345" s="4"/>
      <c r="DH345" s="4"/>
      <c r="DI345" s="4"/>
      <c r="DJ345" s="4"/>
      <c r="DK345" s="4"/>
      <c r="DL345" s="4"/>
      <c r="DM345" s="4"/>
      <c r="DN345" s="4"/>
      <c r="DO345" s="4"/>
      <c r="DP345" s="4"/>
      <c r="DQ345" s="4"/>
      <c r="DR345" s="4"/>
      <c r="DS345" s="4"/>
      <c r="DT345" s="4"/>
      <c r="DU345" s="4"/>
      <c r="DV345" s="4"/>
      <c r="DW345" s="4"/>
      <c r="DX345" s="4"/>
      <c r="DY345" s="4"/>
    </row>
    <row r="346" spans="1:129" x14ac:dyDescent="0.25">
      <c r="A346" s="4"/>
      <c r="B346" s="4"/>
      <c r="C346" s="4"/>
      <c r="D346" s="4"/>
      <c r="E346" s="4"/>
      <c r="F346" s="4"/>
      <c r="G346" s="3"/>
      <c r="H346" s="4"/>
      <c r="I346" s="3"/>
      <c r="J346" s="4"/>
      <c r="K346" s="3"/>
      <c r="L346" s="4"/>
      <c r="M346" s="3"/>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4"/>
      <c r="CB346" s="4"/>
      <c r="CC346" s="4"/>
      <c r="CD346" s="4"/>
      <c r="CE346" s="4"/>
      <c r="CF346" s="4"/>
      <c r="CG346" s="4"/>
      <c r="CH346" s="4"/>
      <c r="CI346" s="4"/>
      <c r="CJ346" s="4"/>
      <c r="CK346" s="4"/>
      <c r="CL346" s="4"/>
      <c r="CM346" s="4"/>
      <c r="CN346" s="4"/>
      <c r="CO346" s="4"/>
      <c r="CP346" s="4"/>
      <c r="CQ346" s="4"/>
      <c r="CR346" s="4"/>
      <c r="CS346" s="4"/>
      <c r="CT346" s="4"/>
      <c r="CU346" s="4"/>
      <c r="CV346" s="4"/>
      <c r="CW346" s="4"/>
      <c r="CX346" s="4"/>
      <c r="CY346" s="4"/>
      <c r="CZ346" s="4"/>
      <c r="DA346" s="4"/>
      <c r="DB346" s="4"/>
      <c r="DC346" s="4"/>
      <c r="DD346" s="4"/>
      <c r="DE346" s="4"/>
      <c r="DF346" s="4"/>
      <c r="DG346" s="4"/>
      <c r="DH346" s="4"/>
      <c r="DI346" s="4"/>
      <c r="DJ346" s="4"/>
      <c r="DK346" s="4"/>
      <c r="DL346" s="4"/>
      <c r="DM346" s="4"/>
      <c r="DN346" s="4"/>
      <c r="DO346" s="4"/>
      <c r="DP346" s="4"/>
      <c r="DQ346" s="4"/>
      <c r="DR346" s="4"/>
      <c r="DS346" s="4"/>
      <c r="DT346" s="4"/>
      <c r="DU346" s="4"/>
      <c r="DV346" s="4"/>
      <c r="DW346" s="4"/>
      <c r="DX346" s="4"/>
      <c r="DY346" s="4"/>
    </row>
    <row r="347" spans="1:129" x14ac:dyDescent="0.25">
      <c r="A347" s="4"/>
      <c r="B347" s="4"/>
      <c r="C347" s="4"/>
      <c r="D347" s="4"/>
      <c r="E347" s="4"/>
      <c r="F347" s="4"/>
      <c r="G347" s="3"/>
      <c r="H347" s="4"/>
      <c r="I347" s="3"/>
      <c r="J347" s="4"/>
      <c r="K347" s="3"/>
      <c r="L347" s="4"/>
      <c r="M347" s="3"/>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c r="BY347" s="4"/>
      <c r="BZ347" s="4"/>
      <c r="CA347" s="4"/>
      <c r="CB347" s="4"/>
      <c r="CC347" s="4"/>
      <c r="CD347" s="4"/>
      <c r="CE347" s="4"/>
      <c r="CF347" s="4"/>
      <c r="CG347" s="4"/>
      <c r="CH347" s="4"/>
      <c r="CI347" s="4"/>
      <c r="CJ347" s="4"/>
      <c r="CK347" s="4"/>
      <c r="CL347" s="4"/>
      <c r="CM347" s="4"/>
      <c r="CN347" s="4"/>
      <c r="CO347" s="4"/>
      <c r="CP347" s="4"/>
      <c r="CQ347" s="4"/>
      <c r="CR347" s="4"/>
      <c r="CS347" s="4"/>
      <c r="CT347" s="4"/>
      <c r="CU347" s="4"/>
      <c r="CV347" s="4"/>
      <c r="CW347" s="4"/>
      <c r="CX347" s="4"/>
      <c r="CY347" s="4"/>
      <c r="CZ347" s="4"/>
      <c r="DA347" s="4"/>
      <c r="DB347" s="4"/>
      <c r="DC347" s="4"/>
      <c r="DD347" s="4"/>
      <c r="DE347" s="4"/>
      <c r="DF347" s="4"/>
      <c r="DG347" s="4"/>
      <c r="DH347" s="4"/>
      <c r="DI347" s="4"/>
      <c r="DJ347" s="4"/>
      <c r="DK347" s="4"/>
      <c r="DL347" s="4"/>
      <c r="DM347" s="4"/>
      <c r="DN347" s="4"/>
      <c r="DO347" s="4"/>
      <c r="DP347" s="4"/>
      <c r="DQ347" s="4"/>
      <c r="DR347" s="4"/>
      <c r="DS347" s="4"/>
      <c r="DT347" s="4"/>
      <c r="DU347" s="4"/>
      <c r="DV347" s="4"/>
      <c r="DW347" s="4"/>
      <c r="DX347" s="4"/>
      <c r="DY347" s="4"/>
    </row>
    <row r="348" spans="1:129" x14ac:dyDescent="0.25">
      <c r="A348" s="4"/>
      <c r="B348" s="4"/>
      <c r="C348" s="4"/>
      <c r="D348" s="4"/>
      <c r="E348" s="4"/>
      <c r="F348" s="4"/>
      <c r="G348" s="3"/>
      <c r="H348" s="4"/>
      <c r="I348" s="3"/>
      <c r="J348" s="4"/>
      <c r="K348" s="3"/>
      <c r="L348" s="4"/>
      <c r="M348" s="3"/>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4"/>
      <c r="CB348" s="4"/>
      <c r="CC348" s="4"/>
      <c r="CD348" s="4"/>
      <c r="CE348" s="4"/>
      <c r="CF348" s="4"/>
      <c r="CG348" s="4"/>
      <c r="CH348" s="4"/>
      <c r="CI348" s="4"/>
      <c r="CJ348" s="4"/>
      <c r="CK348" s="4"/>
      <c r="CL348" s="4"/>
      <c r="CM348" s="4"/>
      <c r="CN348" s="4"/>
      <c r="CO348" s="4"/>
      <c r="CP348" s="4"/>
      <c r="CQ348" s="4"/>
      <c r="CR348" s="4"/>
      <c r="CS348" s="4"/>
      <c r="CT348" s="4"/>
      <c r="CU348" s="4"/>
      <c r="CV348" s="4"/>
      <c r="CW348" s="4"/>
      <c r="CX348" s="4"/>
      <c r="CY348" s="4"/>
      <c r="CZ348" s="4"/>
      <c r="DA348" s="4"/>
      <c r="DB348" s="4"/>
      <c r="DC348" s="4"/>
      <c r="DD348" s="4"/>
      <c r="DE348" s="4"/>
      <c r="DF348" s="4"/>
      <c r="DG348" s="4"/>
      <c r="DH348" s="4"/>
      <c r="DI348" s="4"/>
      <c r="DJ348" s="4"/>
      <c r="DK348" s="4"/>
      <c r="DL348" s="4"/>
      <c r="DM348" s="4"/>
      <c r="DN348" s="4"/>
      <c r="DO348" s="4"/>
      <c r="DP348" s="4"/>
      <c r="DQ348" s="4"/>
      <c r="DR348" s="4"/>
      <c r="DS348" s="4"/>
      <c r="DT348" s="4"/>
      <c r="DU348" s="4"/>
      <c r="DV348" s="4"/>
      <c r="DW348" s="4"/>
      <c r="DX348" s="4"/>
      <c r="DY348" s="4"/>
    </row>
    <row r="349" spans="1:129" x14ac:dyDescent="0.25">
      <c r="A349" s="4"/>
      <c r="B349" s="4"/>
      <c r="C349" s="4"/>
      <c r="D349" s="4"/>
      <c r="E349" s="4"/>
      <c r="F349" s="4"/>
      <c r="G349" s="3"/>
      <c r="H349" s="4"/>
      <c r="I349" s="3"/>
      <c r="J349" s="4"/>
      <c r="K349" s="3"/>
      <c r="L349" s="4"/>
      <c r="M349" s="3"/>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c r="BX349" s="4"/>
      <c r="BY349" s="4"/>
      <c r="BZ349" s="4"/>
      <c r="CA349" s="4"/>
      <c r="CB349" s="4"/>
      <c r="CC349" s="4"/>
      <c r="CD349" s="4"/>
      <c r="CE349" s="4"/>
      <c r="CF349" s="4"/>
      <c r="CG349" s="4"/>
      <c r="CH349" s="4"/>
      <c r="CI349" s="4"/>
      <c r="CJ349" s="4"/>
      <c r="CK349" s="4"/>
      <c r="CL349" s="4"/>
      <c r="CM349" s="4"/>
      <c r="CN349" s="4"/>
      <c r="CO349" s="4"/>
      <c r="CP349" s="4"/>
      <c r="CQ349" s="4"/>
      <c r="CR349" s="4"/>
      <c r="CS349" s="4"/>
      <c r="CT349" s="4"/>
      <c r="CU349" s="4"/>
      <c r="CV349" s="4"/>
      <c r="CW349" s="4"/>
      <c r="CX349" s="4"/>
      <c r="CY349" s="4"/>
      <c r="CZ349" s="4"/>
      <c r="DA349" s="4"/>
      <c r="DB349" s="4"/>
      <c r="DC349" s="4"/>
      <c r="DD349" s="4"/>
      <c r="DE349" s="4"/>
      <c r="DF349" s="4"/>
      <c r="DG349" s="4"/>
      <c r="DH349" s="4"/>
      <c r="DI349" s="4"/>
      <c r="DJ349" s="4"/>
      <c r="DK349" s="4"/>
      <c r="DL349" s="4"/>
      <c r="DM349" s="4"/>
      <c r="DN349" s="4"/>
      <c r="DO349" s="4"/>
      <c r="DP349" s="4"/>
      <c r="DQ349" s="4"/>
      <c r="DR349" s="4"/>
      <c r="DS349" s="4"/>
      <c r="DT349" s="4"/>
      <c r="DU349" s="4"/>
      <c r="DV349" s="4"/>
      <c r="DW349" s="4"/>
      <c r="DX349" s="4"/>
      <c r="DY349" s="4"/>
    </row>
    <row r="350" spans="1:129" x14ac:dyDescent="0.25">
      <c r="A350" s="4"/>
      <c r="B350" s="4"/>
      <c r="C350" s="4"/>
      <c r="D350" s="4"/>
      <c r="E350" s="4"/>
      <c r="F350" s="4"/>
      <c r="G350" s="3"/>
      <c r="H350" s="4"/>
      <c r="I350" s="3"/>
      <c r="J350" s="4"/>
      <c r="K350" s="3"/>
      <c r="L350" s="4"/>
      <c r="M350" s="3"/>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c r="BX350" s="4"/>
      <c r="BY350" s="4"/>
      <c r="BZ350" s="4"/>
      <c r="CA350" s="4"/>
      <c r="CB350" s="4"/>
      <c r="CC350" s="4"/>
      <c r="CD350" s="4"/>
      <c r="CE350" s="4"/>
      <c r="CF350" s="4"/>
      <c r="CG350" s="4"/>
      <c r="CH350" s="4"/>
      <c r="CI350" s="4"/>
      <c r="CJ350" s="4"/>
      <c r="CK350" s="4"/>
      <c r="CL350" s="4"/>
      <c r="CM350" s="4"/>
      <c r="CN350" s="4"/>
      <c r="CO350" s="4"/>
      <c r="CP350" s="4"/>
      <c r="CQ350" s="4"/>
      <c r="CR350" s="4"/>
      <c r="CS350" s="4"/>
      <c r="CT350" s="4"/>
      <c r="CU350" s="4"/>
      <c r="CV350" s="4"/>
      <c r="CW350" s="4"/>
      <c r="CX350" s="4"/>
      <c r="CY350" s="4"/>
      <c r="CZ350" s="4"/>
      <c r="DA350" s="4"/>
      <c r="DB350" s="4"/>
      <c r="DC350" s="4"/>
      <c r="DD350" s="4"/>
      <c r="DE350" s="4"/>
      <c r="DF350" s="4"/>
      <c r="DG350" s="4"/>
      <c r="DH350" s="4"/>
      <c r="DI350" s="4"/>
      <c r="DJ350" s="4"/>
      <c r="DK350" s="4"/>
      <c r="DL350" s="4"/>
      <c r="DM350" s="4"/>
      <c r="DN350" s="4"/>
      <c r="DO350" s="4"/>
      <c r="DP350" s="4"/>
      <c r="DQ350" s="4"/>
      <c r="DR350" s="4"/>
      <c r="DS350" s="4"/>
      <c r="DT350" s="4"/>
      <c r="DU350" s="4"/>
      <c r="DV350" s="4"/>
      <c r="DW350" s="4"/>
      <c r="DX350" s="4"/>
      <c r="DY350" s="4"/>
    </row>
    <row r="351" spans="1:129" x14ac:dyDescent="0.25">
      <c r="A351" s="4"/>
      <c r="B351" s="4"/>
      <c r="C351" s="4"/>
      <c r="D351" s="4"/>
      <c r="E351" s="4"/>
      <c r="F351" s="4"/>
      <c r="G351" s="3"/>
      <c r="H351" s="4"/>
      <c r="I351" s="3"/>
      <c r="J351" s="4"/>
      <c r="K351" s="3"/>
      <c r="L351" s="4"/>
      <c r="M351" s="3"/>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c r="BX351" s="4"/>
      <c r="BY351" s="4"/>
      <c r="BZ351" s="4"/>
      <c r="CA351" s="4"/>
      <c r="CB351" s="4"/>
      <c r="CC351" s="4"/>
      <c r="CD351" s="4"/>
      <c r="CE351" s="4"/>
      <c r="CF351" s="4"/>
      <c r="CG351" s="4"/>
      <c r="CH351" s="4"/>
      <c r="CI351" s="4"/>
      <c r="CJ351" s="4"/>
      <c r="CK351" s="4"/>
      <c r="CL351" s="4"/>
      <c r="CM351" s="4"/>
      <c r="CN351" s="4"/>
      <c r="CO351" s="4"/>
      <c r="CP351" s="4"/>
      <c r="CQ351" s="4"/>
      <c r="CR351" s="4"/>
      <c r="CS351" s="4"/>
      <c r="CT351" s="4"/>
      <c r="CU351" s="4"/>
      <c r="CV351" s="4"/>
      <c r="CW351" s="4"/>
      <c r="CX351" s="4"/>
      <c r="CY351" s="4"/>
      <c r="CZ351" s="4"/>
      <c r="DA351" s="4"/>
      <c r="DB351" s="4"/>
      <c r="DC351" s="4"/>
      <c r="DD351" s="4"/>
      <c r="DE351" s="4"/>
      <c r="DF351" s="4"/>
      <c r="DG351" s="4"/>
      <c r="DH351" s="4"/>
      <c r="DI351" s="4"/>
      <c r="DJ351" s="4"/>
      <c r="DK351" s="4"/>
      <c r="DL351" s="4"/>
      <c r="DM351" s="4"/>
      <c r="DN351" s="4"/>
      <c r="DO351" s="4"/>
      <c r="DP351" s="4"/>
      <c r="DQ351" s="4"/>
      <c r="DR351" s="4"/>
      <c r="DS351" s="4"/>
      <c r="DT351" s="4"/>
      <c r="DU351" s="4"/>
      <c r="DV351" s="4"/>
      <c r="DW351" s="4"/>
      <c r="DX351" s="4"/>
      <c r="DY351" s="4"/>
    </row>
    <row r="352" spans="1:129" x14ac:dyDescent="0.25">
      <c r="A352" s="4"/>
      <c r="B352" s="4"/>
      <c r="C352" s="4"/>
      <c r="D352" s="4"/>
      <c r="E352" s="4"/>
      <c r="F352" s="4"/>
      <c r="G352" s="3"/>
      <c r="H352" s="4"/>
      <c r="I352" s="3"/>
      <c r="J352" s="4"/>
      <c r="K352" s="3"/>
      <c r="L352" s="4"/>
      <c r="M352" s="3"/>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c r="BX352" s="4"/>
      <c r="BY352" s="4"/>
      <c r="BZ352" s="4"/>
      <c r="CA352" s="4"/>
      <c r="CB352" s="4"/>
      <c r="CC352" s="4"/>
      <c r="CD352" s="4"/>
      <c r="CE352" s="4"/>
      <c r="CF352" s="4"/>
      <c r="CG352" s="4"/>
      <c r="CH352" s="4"/>
      <c r="CI352" s="4"/>
      <c r="CJ352" s="4"/>
      <c r="CK352" s="4"/>
      <c r="CL352" s="4"/>
      <c r="CM352" s="4"/>
      <c r="CN352" s="4"/>
      <c r="CO352" s="4"/>
      <c r="CP352" s="4"/>
      <c r="CQ352" s="4"/>
      <c r="CR352" s="4"/>
      <c r="CS352" s="4"/>
      <c r="CT352" s="4"/>
      <c r="CU352" s="4"/>
      <c r="CV352" s="4"/>
      <c r="CW352" s="4"/>
      <c r="CX352" s="4"/>
      <c r="CY352" s="4"/>
      <c r="CZ352" s="4"/>
      <c r="DA352" s="4"/>
      <c r="DB352" s="4"/>
      <c r="DC352" s="4"/>
      <c r="DD352" s="4"/>
      <c r="DE352" s="4"/>
      <c r="DF352" s="4"/>
      <c r="DG352" s="4"/>
      <c r="DH352" s="4"/>
      <c r="DI352" s="4"/>
      <c r="DJ352" s="4"/>
      <c r="DK352" s="4"/>
      <c r="DL352" s="4"/>
      <c r="DM352" s="4"/>
      <c r="DN352" s="4"/>
      <c r="DO352" s="4"/>
      <c r="DP352" s="4"/>
      <c r="DQ352" s="4"/>
      <c r="DR352" s="4"/>
      <c r="DS352" s="4"/>
      <c r="DT352" s="4"/>
      <c r="DU352" s="4"/>
      <c r="DV352" s="4"/>
      <c r="DW352" s="4"/>
      <c r="DX352" s="4"/>
      <c r="DY352" s="4"/>
    </row>
    <row r="353" spans="1:129" x14ac:dyDescent="0.25">
      <c r="A353" s="4"/>
      <c r="B353" s="4"/>
      <c r="C353" s="4"/>
      <c r="D353" s="4"/>
      <c r="E353" s="4"/>
      <c r="F353" s="4"/>
      <c r="G353" s="3"/>
      <c r="H353" s="4"/>
      <c r="I353" s="3"/>
      <c r="J353" s="4"/>
      <c r="K353" s="3"/>
      <c r="L353" s="4"/>
      <c r="M353" s="3"/>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c r="BX353" s="4"/>
      <c r="BY353" s="4"/>
      <c r="BZ353" s="4"/>
      <c r="CA353" s="4"/>
      <c r="CB353" s="4"/>
      <c r="CC353" s="4"/>
      <c r="CD353" s="4"/>
      <c r="CE353" s="4"/>
      <c r="CF353" s="4"/>
      <c r="CG353" s="4"/>
      <c r="CH353" s="4"/>
      <c r="CI353" s="4"/>
      <c r="CJ353" s="4"/>
      <c r="CK353" s="4"/>
      <c r="CL353" s="4"/>
      <c r="CM353" s="4"/>
      <c r="CN353" s="4"/>
      <c r="CO353" s="4"/>
      <c r="CP353" s="4"/>
      <c r="CQ353" s="4"/>
      <c r="CR353" s="4"/>
      <c r="CS353" s="4"/>
      <c r="CT353" s="4"/>
      <c r="CU353" s="4"/>
      <c r="CV353" s="4"/>
      <c r="CW353" s="4"/>
      <c r="CX353" s="4"/>
      <c r="CY353" s="4"/>
      <c r="CZ353" s="4"/>
      <c r="DA353" s="4"/>
      <c r="DB353" s="4"/>
      <c r="DC353" s="4"/>
      <c r="DD353" s="4"/>
      <c r="DE353" s="4"/>
      <c r="DF353" s="4"/>
      <c r="DG353" s="4"/>
      <c r="DH353" s="4"/>
      <c r="DI353" s="4"/>
      <c r="DJ353" s="4"/>
      <c r="DK353" s="4"/>
      <c r="DL353" s="4"/>
      <c r="DM353" s="4"/>
      <c r="DN353" s="4"/>
      <c r="DO353" s="4"/>
      <c r="DP353" s="4"/>
      <c r="DQ353" s="4"/>
      <c r="DR353" s="4"/>
      <c r="DS353" s="4"/>
      <c r="DT353" s="4"/>
      <c r="DU353" s="4"/>
      <c r="DV353" s="4"/>
      <c r="DW353" s="4"/>
      <c r="DX353" s="4"/>
      <c r="DY353" s="4"/>
    </row>
    <row r="354" spans="1:129" x14ac:dyDescent="0.25">
      <c r="A354" s="4"/>
      <c r="B354" s="4"/>
      <c r="C354" s="4"/>
      <c r="D354" s="4"/>
      <c r="E354" s="4"/>
      <c r="F354" s="4"/>
      <c r="G354" s="3"/>
      <c r="H354" s="4"/>
      <c r="I354" s="3"/>
      <c r="J354" s="4"/>
      <c r="K354" s="3"/>
      <c r="L354" s="4"/>
      <c r="M354" s="3"/>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c r="CE354" s="4"/>
      <c r="CF354" s="4"/>
      <c r="CG354" s="4"/>
      <c r="CH354" s="4"/>
      <c r="CI354" s="4"/>
      <c r="CJ354" s="4"/>
      <c r="CK354" s="4"/>
      <c r="CL354" s="4"/>
      <c r="CM354" s="4"/>
      <c r="CN354" s="4"/>
      <c r="CO354" s="4"/>
      <c r="CP354" s="4"/>
      <c r="CQ354" s="4"/>
      <c r="CR354" s="4"/>
      <c r="CS354" s="4"/>
      <c r="CT354" s="4"/>
      <c r="CU354" s="4"/>
      <c r="CV354" s="4"/>
      <c r="CW354" s="4"/>
      <c r="CX354" s="4"/>
      <c r="CY354" s="4"/>
      <c r="CZ354" s="4"/>
      <c r="DA354" s="4"/>
      <c r="DB354" s="4"/>
      <c r="DC354" s="4"/>
      <c r="DD354" s="4"/>
      <c r="DE354" s="4"/>
      <c r="DF354" s="4"/>
      <c r="DG354" s="4"/>
      <c r="DH354" s="4"/>
      <c r="DI354" s="4"/>
      <c r="DJ354" s="4"/>
      <c r="DK354" s="4"/>
      <c r="DL354" s="4"/>
      <c r="DM354" s="4"/>
      <c r="DN354" s="4"/>
      <c r="DO354" s="4"/>
      <c r="DP354" s="4"/>
      <c r="DQ354" s="4"/>
      <c r="DR354" s="4"/>
      <c r="DS354" s="4"/>
      <c r="DT354" s="4"/>
      <c r="DU354" s="4"/>
      <c r="DV354" s="4"/>
      <c r="DW354" s="4"/>
      <c r="DX354" s="4"/>
      <c r="DY354" s="4"/>
    </row>
    <row r="355" spans="1:129" x14ac:dyDescent="0.25">
      <c r="A355" s="4"/>
      <c r="B355" s="4"/>
      <c r="C355" s="4"/>
      <c r="D355" s="4"/>
      <c r="E355" s="4"/>
      <c r="F355" s="4"/>
      <c r="G355" s="3"/>
      <c r="H355" s="4"/>
      <c r="I355" s="3"/>
      <c r="J355" s="4"/>
      <c r="K355" s="3"/>
      <c r="L355" s="4"/>
      <c r="M355" s="3"/>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c r="BX355" s="4"/>
      <c r="BY355" s="4"/>
      <c r="BZ355" s="4"/>
      <c r="CA355" s="4"/>
      <c r="CB355" s="4"/>
      <c r="CC355" s="4"/>
      <c r="CD355" s="4"/>
      <c r="CE355" s="4"/>
      <c r="CF355" s="4"/>
      <c r="CG355" s="4"/>
      <c r="CH355" s="4"/>
      <c r="CI355" s="4"/>
      <c r="CJ355" s="4"/>
      <c r="CK355" s="4"/>
      <c r="CL355" s="4"/>
      <c r="CM355" s="4"/>
      <c r="CN355" s="4"/>
      <c r="CO355" s="4"/>
      <c r="CP355" s="4"/>
      <c r="CQ355" s="4"/>
      <c r="CR355" s="4"/>
      <c r="CS355" s="4"/>
      <c r="CT355" s="4"/>
      <c r="CU355" s="4"/>
      <c r="CV355" s="4"/>
      <c r="CW355" s="4"/>
      <c r="CX355" s="4"/>
      <c r="CY355" s="4"/>
      <c r="CZ355" s="4"/>
      <c r="DA355" s="4"/>
      <c r="DB355" s="4"/>
      <c r="DC355" s="4"/>
      <c r="DD355" s="4"/>
      <c r="DE355" s="4"/>
      <c r="DF355" s="4"/>
      <c r="DG355" s="4"/>
      <c r="DH355" s="4"/>
      <c r="DI355" s="4"/>
      <c r="DJ355" s="4"/>
      <c r="DK355" s="4"/>
      <c r="DL355" s="4"/>
      <c r="DM355" s="4"/>
      <c r="DN355" s="4"/>
      <c r="DO355" s="4"/>
      <c r="DP355" s="4"/>
      <c r="DQ355" s="4"/>
      <c r="DR355" s="4"/>
      <c r="DS355" s="4"/>
      <c r="DT355" s="4"/>
      <c r="DU355" s="4"/>
      <c r="DV355" s="4"/>
      <c r="DW355" s="4"/>
      <c r="DX355" s="4"/>
      <c r="DY355" s="4"/>
    </row>
    <row r="356" spans="1:129" x14ac:dyDescent="0.25">
      <c r="A356" s="4"/>
      <c r="B356" s="4"/>
      <c r="C356" s="4"/>
      <c r="D356" s="4"/>
      <c r="E356" s="4"/>
      <c r="F356" s="4"/>
      <c r="G356" s="3"/>
      <c r="H356" s="4"/>
      <c r="I356" s="3"/>
      <c r="J356" s="4"/>
      <c r="K356" s="3"/>
      <c r="L356" s="4"/>
      <c r="M356" s="3"/>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c r="BT356" s="4"/>
      <c r="BU356" s="4"/>
      <c r="BV356" s="4"/>
      <c r="BW356" s="4"/>
      <c r="BX356" s="4"/>
      <c r="BY356" s="4"/>
      <c r="BZ356" s="4"/>
      <c r="CA356" s="4"/>
      <c r="CB356" s="4"/>
      <c r="CC356" s="4"/>
      <c r="CD356" s="4"/>
      <c r="CE356" s="4"/>
      <c r="CF356" s="4"/>
      <c r="CG356" s="4"/>
      <c r="CH356" s="4"/>
      <c r="CI356" s="4"/>
      <c r="CJ356" s="4"/>
      <c r="CK356" s="4"/>
      <c r="CL356" s="4"/>
      <c r="CM356" s="4"/>
      <c r="CN356" s="4"/>
      <c r="CO356" s="4"/>
      <c r="CP356" s="4"/>
      <c r="CQ356" s="4"/>
      <c r="CR356" s="4"/>
      <c r="CS356" s="4"/>
      <c r="CT356" s="4"/>
      <c r="CU356" s="4"/>
      <c r="CV356" s="4"/>
      <c r="CW356" s="4"/>
      <c r="CX356" s="4"/>
      <c r="CY356" s="4"/>
      <c r="CZ356" s="4"/>
      <c r="DA356" s="4"/>
      <c r="DB356" s="4"/>
      <c r="DC356" s="4"/>
      <c r="DD356" s="4"/>
      <c r="DE356" s="4"/>
      <c r="DF356" s="4"/>
      <c r="DG356" s="4"/>
      <c r="DH356" s="4"/>
      <c r="DI356" s="4"/>
      <c r="DJ356" s="4"/>
      <c r="DK356" s="4"/>
      <c r="DL356" s="4"/>
      <c r="DM356" s="4"/>
      <c r="DN356" s="4"/>
      <c r="DO356" s="4"/>
      <c r="DP356" s="4"/>
      <c r="DQ356" s="4"/>
      <c r="DR356" s="4"/>
      <c r="DS356" s="4"/>
      <c r="DT356" s="4"/>
      <c r="DU356" s="4"/>
      <c r="DV356" s="4"/>
      <c r="DW356" s="4"/>
      <c r="DX356" s="4"/>
      <c r="DY356" s="4"/>
    </row>
    <row r="357" spans="1:129" x14ac:dyDescent="0.25">
      <c r="A357" s="4"/>
      <c r="B357" s="4"/>
      <c r="C357" s="4"/>
      <c r="D357" s="4"/>
      <c r="E357" s="4"/>
      <c r="F357" s="4"/>
      <c r="G357" s="3"/>
      <c r="H357" s="4"/>
      <c r="I357" s="3"/>
      <c r="J357" s="4"/>
      <c r="K357" s="3"/>
      <c r="L357" s="4"/>
      <c r="M357" s="3"/>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c r="BT357" s="4"/>
      <c r="BU357" s="4"/>
      <c r="BV357" s="4"/>
      <c r="BW357" s="4"/>
      <c r="BX357" s="4"/>
      <c r="BY357" s="4"/>
      <c r="BZ357" s="4"/>
      <c r="CA357" s="4"/>
      <c r="CB357" s="4"/>
      <c r="CC357" s="4"/>
      <c r="CD357" s="4"/>
      <c r="CE357" s="4"/>
      <c r="CF357" s="4"/>
      <c r="CG357" s="4"/>
      <c r="CH357" s="4"/>
      <c r="CI357" s="4"/>
      <c r="CJ357" s="4"/>
      <c r="CK357" s="4"/>
      <c r="CL357" s="4"/>
      <c r="CM357" s="4"/>
      <c r="CN357" s="4"/>
      <c r="CO357" s="4"/>
      <c r="CP357" s="4"/>
      <c r="CQ357" s="4"/>
      <c r="CR357" s="4"/>
      <c r="CS357" s="4"/>
      <c r="CT357" s="4"/>
      <c r="CU357" s="4"/>
      <c r="CV357" s="4"/>
      <c r="CW357" s="4"/>
      <c r="CX357" s="4"/>
      <c r="CY357" s="4"/>
      <c r="CZ357" s="4"/>
      <c r="DA357" s="4"/>
      <c r="DB357" s="4"/>
      <c r="DC357" s="4"/>
      <c r="DD357" s="4"/>
      <c r="DE357" s="4"/>
      <c r="DF357" s="4"/>
      <c r="DG357" s="4"/>
      <c r="DH357" s="4"/>
      <c r="DI357" s="4"/>
      <c r="DJ357" s="4"/>
      <c r="DK357" s="4"/>
      <c r="DL357" s="4"/>
      <c r="DM357" s="4"/>
      <c r="DN357" s="4"/>
      <c r="DO357" s="4"/>
      <c r="DP357" s="4"/>
      <c r="DQ357" s="4"/>
      <c r="DR357" s="4"/>
      <c r="DS357" s="4"/>
      <c r="DT357" s="4"/>
      <c r="DU357" s="4"/>
      <c r="DV357" s="4"/>
      <c r="DW357" s="4"/>
      <c r="DX357" s="4"/>
      <c r="DY357" s="4"/>
    </row>
    <row r="358" spans="1:129" x14ac:dyDescent="0.25">
      <c r="A358" s="4"/>
      <c r="B358" s="4"/>
      <c r="C358" s="4"/>
      <c r="D358" s="4"/>
      <c r="E358" s="4"/>
      <c r="F358" s="4"/>
      <c r="G358" s="3"/>
      <c r="H358" s="4"/>
      <c r="I358" s="3"/>
      <c r="J358" s="4"/>
      <c r="K358" s="3"/>
      <c r="L358" s="4"/>
      <c r="M358" s="3"/>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c r="BT358" s="4"/>
      <c r="BU358" s="4"/>
      <c r="BV358" s="4"/>
      <c r="BW358" s="4"/>
      <c r="BX358" s="4"/>
      <c r="BY358" s="4"/>
      <c r="BZ358" s="4"/>
      <c r="CA358" s="4"/>
      <c r="CB358" s="4"/>
      <c r="CC358" s="4"/>
      <c r="CD358" s="4"/>
      <c r="CE358" s="4"/>
      <c r="CF358" s="4"/>
      <c r="CG358" s="4"/>
      <c r="CH358" s="4"/>
      <c r="CI358" s="4"/>
      <c r="CJ358" s="4"/>
      <c r="CK358" s="4"/>
      <c r="CL358" s="4"/>
      <c r="CM358" s="4"/>
      <c r="CN358" s="4"/>
      <c r="CO358" s="4"/>
      <c r="CP358" s="4"/>
      <c r="CQ358" s="4"/>
      <c r="CR358" s="4"/>
      <c r="CS358" s="4"/>
      <c r="CT358" s="4"/>
      <c r="CU358" s="4"/>
      <c r="CV358" s="4"/>
      <c r="CW358" s="4"/>
      <c r="CX358" s="4"/>
      <c r="CY358" s="4"/>
      <c r="CZ358" s="4"/>
      <c r="DA358" s="4"/>
      <c r="DB358" s="4"/>
      <c r="DC358" s="4"/>
      <c r="DD358" s="4"/>
      <c r="DE358" s="4"/>
      <c r="DF358" s="4"/>
      <c r="DG358" s="4"/>
      <c r="DH358" s="4"/>
      <c r="DI358" s="4"/>
      <c r="DJ358" s="4"/>
      <c r="DK358" s="4"/>
      <c r="DL358" s="4"/>
      <c r="DM358" s="4"/>
      <c r="DN358" s="4"/>
      <c r="DO358" s="4"/>
      <c r="DP358" s="4"/>
      <c r="DQ358" s="4"/>
      <c r="DR358" s="4"/>
      <c r="DS358" s="4"/>
      <c r="DT358" s="4"/>
      <c r="DU358" s="4"/>
      <c r="DV358" s="4"/>
      <c r="DW358" s="4"/>
      <c r="DX358" s="4"/>
      <c r="DY358" s="4"/>
    </row>
    <row r="359" spans="1:129" x14ac:dyDescent="0.25">
      <c r="A359" s="4"/>
      <c r="B359" s="4"/>
      <c r="C359" s="4"/>
      <c r="D359" s="4"/>
      <c r="E359" s="4"/>
      <c r="F359" s="4"/>
      <c r="G359" s="3"/>
      <c r="H359" s="4"/>
      <c r="I359" s="3"/>
      <c r="J359" s="4"/>
      <c r="K359" s="3"/>
      <c r="L359" s="4"/>
      <c r="M359" s="3"/>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c r="BT359" s="4"/>
      <c r="BU359" s="4"/>
      <c r="BV359" s="4"/>
      <c r="BW359" s="4"/>
      <c r="BX359" s="4"/>
      <c r="BY359" s="4"/>
      <c r="BZ359" s="4"/>
      <c r="CA359" s="4"/>
      <c r="CB359" s="4"/>
      <c r="CC359" s="4"/>
      <c r="CD359" s="4"/>
      <c r="CE359" s="4"/>
      <c r="CF359" s="4"/>
      <c r="CG359" s="4"/>
      <c r="CH359" s="4"/>
      <c r="CI359" s="4"/>
      <c r="CJ359" s="4"/>
      <c r="CK359" s="4"/>
      <c r="CL359" s="4"/>
      <c r="CM359" s="4"/>
      <c r="CN359" s="4"/>
      <c r="CO359" s="4"/>
      <c r="CP359" s="4"/>
      <c r="CQ359" s="4"/>
      <c r="CR359" s="4"/>
      <c r="CS359" s="4"/>
      <c r="CT359" s="4"/>
      <c r="CU359" s="4"/>
      <c r="CV359" s="4"/>
      <c r="CW359" s="4"/>
      <c r="CX359" s="4"/>
      <c r="CY359" s="4"/>
      <c r="CZ359" s="4"/>
      <c r="DA359" s="4"/>
      <c r="DB359" s="4"/>
      <c r="DC359" s="4"/>
      <c r="DD359" s="4"/>
      <c r="DE359" s="4"/>
      <c r="DF359" s="4"/>
      <c r="DG359" s="4"/>
      <c r="DH359" s="4"/>
      <c r="DI359" s="4"/>
      <c r="DJ359" s="4"/>
      <c r="DK359" s="4"/>
      <c r="DL359" s="4"/>
      <c r="DM359" s="4"/>
      <c r="DN359" s="4"/>
      <c r="DO359" s="4"/>
      <c r="DP359" s="4"/>
      <c r="DQ359" s="4"/>
      <c r="DR359" s="4"/>
      <c r="DS359" s="4"/>
      <c r="DT359" s="4"/>
      <c r="DU359" s="4"/>
      <c r="DV359" s="4"/>
      <c r="DW359" s="4"/>
      <c r="DX359" s="4"/>
      <c r="DY359" s="4"/>
    </row>
    <row r="360" spans="1:129" x14ac:dyDescent="0.25">
      <c r="A360" s="4"/>
      <c r="B360" s="4"/>
      <c r="C360" s="4"/>
      <c r="D360" s="4"/>
      <c r="E360" s="4"/>
      <c r="F360" s="4"/>
      <c r="G360" s="3"/>
      <c r="H360" s="4"/>
      <c r="I360" s="3"/>
      <c r="J360" s="4"/>
      <c r="K360" s="3"/>
      <c r="L360" s="4"/>
      <c r="M360" s="3"/>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c r="BT360" s="4"/>
      <c r="BU360" s="4"/>
      <c r="BV360" s="4"/>
      <c r="BW360" s="4"/>
      <c r="BX360" s="4"/>
      <c r="BY360" s="4"/>
      <c r="BZ360" s="4"/>
      <c r="CA360" s="4"/>
      <c r="CB360" s="4"/>
      <c r="CC360" s="4"/>
      <c r="CD360" s="4"/>
      <c r="CE360" s="4"/>
      <c r="CF360" s="4"/>
      <c r="CG360" s="4"/>
      <c r="CH360" s="4"/>
      <c r="CI360" s="4"/>
      <c r="CJ360" s="4"/>
      <c r="CK360" s="4"/>
      <c r="CL360" s="4"/>
      <c r="CM360" s="4"/>
      <c r="CN360" s="4"/>
      <c r="CO360" s="4"/>
      <c r="CP360" s="4"/>
      <c r="CQ360" s="4"/>
      <c r="CR360" s="4"/>
      <c r="CS360" s="4"/>
      <c r="CT360" s="4"/>
      <c r="CU360" s="4"/>
      <c r="CV360" s="4"/>
      <c r="CW360" s="4"/>
      <c r="CX360" s="4"/>
      <c r="CY360" s="4"/>
      <c r="CZ360" s="4"/>
      <c r="DA360" s="4"/>
      <c r="DB360" s="4"/>
      <c r="DC360" s="4"/>
      <c r="DD360" s="4"/>
      <c r="DE360" s="4"/>
      <c r="DF360" s="4"/>
      <c r="DG360" s="4"/>
      <c r="DH360" s="4"/>
      <c r="DI360" s="4"/>
      <c r="DJ360" s="4"/>
      <c r="DK360" s="4"/>
      <c r="DL360" s="4"/>
      <c r="DM360" s="4"/>
      <c r="DN360" s="4"/>
      <c r="DO360" s="4"/>
      <c r="DP360" s="4"/>
      <c r="DQ360" s="4"/>
      <c r="DR360" s="4"/>
      <c r="DS360" s="4"/>
      <c r="DT360" s="4"/>
      <c r="DU360" s="4"/>
      <c r="DV360" s="4"/>
      <c r="DW360" s="4"/>
      <c r="DX360" s="4"/>
      <c r="DY360" s="4"/>
    </row>
    <row r="361" spans="1:129" x14ac:dyDescent="0.25">
      <c r="A361" s="4"/>
      <c r="B361" s="4"/>
      <c r="C361" s="4"/>
      <c r="D361" s="4"/>
      <c r="E361" s="4"/>
      <c r="F361" s="4"/>
      <c r="G361" s="3"/>
      <c r="H361" s="4"/>
      <c r="I361" s="3"/>
      <c r="J361" s="4"/>
      <c r="K361" s="3"/>
      <c r="L361" s="4"/>
      <c r="M361" s="3"/>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c r="BX361" s="4"/>
      <c r="BY361" s="4"/>
      <c r="BZ361" s="4"/>
      <c r="CA361" s="4"/>
      <c r="CB361" s="4"/>
      <c r="CC361" s="4"/>
      <c r="CD361" s="4"/>
      <c r="CE361" s="4"/>
      <c r="CF361" s="4"/>
      <c r="CG361" s="4"/>
      <c r="CH361" s="4"/>
      <c r="CI361" s="4"/>
      <c r="CJ361" s="4"/>
      <c r="CK361" s="4"/>
      <c r="CL361" s="4"/>
      <c r="CM361" s="4"/>
      <c r="CN361" s="4"/>
      <c r="CO361" s="4"/>
      <c r="CP361" s="4"/>
      <c r="CQ361" s="4"/>
      <c r="CR361" s="4"/>
      <c r="CS361" s="4"/>
      <c r="CT361" s="4"/>
      <c r="CU361" s="4"/>
      <c r="CV361" s="4"/>
      <c r="CW361" s="4"/>
      <c r="CX361" s="4"/>
      <c r="CY361" s="4"/>
      <c r="CZ361" s="4"/>
      <c r="DA361" s="4"/>
      <c r="DB361" s="4"/>
      <c r="DC361" s="4"/>
      <c r="DD361" s="4"/>
      <c r="DE361" s="4"/>
      <c r="DF361" s="4"/>
      <c r="DG361" s="4"/>
      <c r="DH361" s="4"/>
      <c r="DI361" s="4"/>
      <c r="DJ361" s="4"/>
      <c r="DK361" s="4"/>
      <c r="DL361" s="4"/>
      <c r="DM361" s="4"/>
      <c r="DN361" s="4"/>
      <c r="DO361" s="4"/>
      <c r="DP361" s="4"/>
      <c r="DQ361" s="4"/>
      <c r="DR361" s="4"/>
      <c r="DS361" s="4"/>
      <c r="DT361" s="4"/>
      <c r="DU361" s="4"/>
      <c r="DV361" s="4"/>
      <c r="DW361" s="4"/>
      <c r="DX361" s="4"/>
      <c r="DY361" s="4"/>
    </row>
    <row r="362" spans="1:129" x14ac:dyDescent="0.25">
      <c r="A362" s="4"/>
      <c r="B362" s="4"/>
      <c r="C362" s="4"/>
      <c r="D362" s="4"/>
      <c r="E362" s="4"/>
      <c r="F362" s="4"/>
      <c r="G362" s="3"/>
      <c r="H362" s="4"/>
      <c r="I362" s="3"/>
      <c r="J362" s="4"/>
      <c r="K362" s="3"/>
      <c r="L362" s="4"/>
      <c r="M362" s="3"/>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c r="BT362" s="4"/>
      <c r="BU362" s="4"/>
      <c r="BV362" s="4"/>
      <c r="BW362" s="4"/>
      <c r="BX362" s="4"/>
      <c r="BY362" s="4"/>
      <c r="BZ362" s="4"/>
      <c r="CA362" s="4"/>
      <c r="CB362" s="4"/>
      <c r="CC362" s="4"/>
      <c r="CD362" s="4"/>
      <c r="CE362" s="4"/>
      <c r="CF362" s="4"/>
      <c r="CG362" s="4"/>
      <c r="CH362" s="4"/>
      <c r="CI362" s="4"/>
      <c r="CJ362" s="4"/>
      <c r="CK362" s="4"/>
      <c r="CL362" s="4"/>
      <c r="CM362" s="4"/>
      <c r="CN362" s="4"/>
      <c r="CO362" s="4"/>
      <c r="CP362" s="4"/>
      <c r="CQ362" s="4"/>
      <c r="CR362" s="4"/>
      <c r="CS362" s="4"/>
      <c r="CT362" s="4"/>
      <c r="CU362" s="4"/>
      <c r="CV362" s="4"/>
      <c r="CW362" s="4"/>
      <c r="CX362" s="4"/>
      <c r="CY362" s="4"/>
      <c r="CZ362" s="4"/>
      <c r="DA362" s="4"/>
      <c r="DB362" s="4"/>
      <c r="DC362" s="4"/>
      <c r="DD362" s="4"/>
      <c r="DE362" s="4"/>
      <c r="DF362" s="4"/>
      <c r="DG362" s="4"/>
      <c r="DH362" s="4"/>
      <c r="DI362" s="4"/>
      <c r="DJ362" s="4"/>
      <c r="DK362" s="4"/>
      <c r="DL362" s="4"/>
      <c r="DM362" s="4"/>
      <c r="DN362" s="4"/>
      <c r="DO362" s="4"/>
      <c r="DP362" s="4"/>
      <c r="DQ362" s="4"/>
      <c r="DR362" s="4"/>
      <c r="DS362" s="4"/>
      <c r="DT362" s="4"/>
      <c r="DU362" s="4"/>
      <c r="DV362" s="4"/>
      <c r="DW362" s="4"/>
      <c r="DX362" s="4"/>
      <c r="DY362" s="4"/>
    </row>
    <row r="363" spans="1:129" x14ac:dyDescent="0.25">
      <c r="A363" s="4"/>
      <c r="B363" s="4"/>
      <c r="C363" s="4"/>
      <c r="D363" s="4"/>
      <c r="E363" s="4"/>
      <c r="F363" s="4"/>
      <c r="G363" s="3"/>
      <c r="H363" s="4"/>
      <c r="I363" s="3"/>
      <c r="J363" s="4"/>
      <c r="K363" s="3"/>
      <c r="L363" s="4"/>
      <c r="M363" s="3"/>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c r="BX363" s="4"/>
      <c r="BY363" s="4"/>
      <c r="BZ363" s="4"/>
      <c r="CA363" s="4"/>
      <c r="CB363" s="4"/>
      <c r="CC363" s="4"/>
      <c r="CD363" s="4"/>
      <c r="CE363" s="4"/>
      <c r="CF363" s="4"/>
      <c r="CG363" s="4"/>
      <c r="CH363" s="4"/>
      <c r="CI363" s="4"/>
      <c r="CJ363" s="4"/>
      <c r="CK363" s="4"/>
      <c r="CL363" s="4"/>
      <c r="CM363" s="4"/>
      <c r="CN363" s="4"/>
      <c r="CO363" s="4"/>
      <c r="CP363" s="4"/>
      <c r="CQ363" s="4"/>
      <c r="CR363" s="4"/>
      <c r="CS363" s="4"/>
      <c r="CT363" s="4"/>
      <c r="CU363" s="4"/>
      <c r="CV363" s="4"/>
      <c r="CW363" s="4"/>
      <c r="CX363" s="4"/>
      <c r="CY363" s="4"/>
      <c r="CZ363" s="4"/>
      <c r="DA363" s="4"/>
      <c r="DB363" s="4"/>
      <c r="DC363" s="4"/>
      <c r="DD363" s="4"/>
      <c r="DE363" s="4"/>
      <c r="DF363" s="4"/>
      <c r="DG363" s="4"/>
      <c r="DH363" s="4"/>
      <c r="DI363" s="4"/>
      <c r="DJ363" s="4"/>
      <c r="DK363" s="4"/>
      <c r="DL363" s="4"/>
      <c r="DM363" s="4"/>
      <c r="DN363" s="4"/>
      <c r="DO363" s="4"/>
      <c r="DP363" s="4"/>
      <c r="DQ363" s="4"/>
      <c r="DR363" s="4"/>
      <c r="DS363" s="4"/>
      <c r="DT363" s="4"/>
      <c r="DU363" s="4"/>
      <c r="DV363" s="4"/>
      <c r="DW363" s="4"/>
      <c r="DX363" s="4"/>
      <c r="DY363" s="4"/>
    </row>
    <row r="364" spans="1:129" x14ac:dyDescent="0.25">
      <c r="A364" s="4"/>
      <c r="B364" s="4"/>
      <c r="C364" s="4"/>
      <c r="D364" s="4"/>
      <c r="E364" s="4"/>
      <c r="F364" s="4"/>
      <c r="G364" s="3"/>
      <c r="H364" s="4"/>
      <c r="I364" s="3"/>
      <c r="J364" s="4"/>
      <c r="K364" s="3"/>
      <c r="L364" s="4"/>
      <c r="M364" s="3"/>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c r="BX364" s="4"/>
      <c r="BY364" s="4"/>
      <c r="BZ364" s="4"/>
      <c r="CA364" s="4"/>
      <c r="CB364" s="4"/>
      <c r="CC364" s="4"/>
      <c r="CD364" s="4"/>
      <c r="CE364" s="4"/>
      <c r="CF364" s="4"/>
      <c r="CG364" s="4"/>
      <c r="CH364" s="4"/>
      <c r="CI364" s="4"/>
      <c r="CJ364" s="4"/>
      <c r="CK364" s="4"/>
      <c r="CL364" s="4"/>
      <c r="CM364" s="4"/>
      <c r="CN364" s="4"/>
      <c r="CO364" s="4"/>
      <c r="CP364" s="4"/>
      <c r="CQ364" s="4"/>
      <c r="CR364" s="4"/>
      <c r="CS364" s="4"/>
      <c r="CT364" s="4"/>
      <c r="CU364" s="4"/>
      <c r="CV364" s="4"/>
      <c r="CW364" s="4"/>
      <c r="CX364" s="4"/>
      <c r="CY364" s="4"/>
      <c r="CZ364" s="4"/>
      <c r="DA364" s="4"/>
      <c r="DB364" s="4"/>
      <c r="DC364" s="4"/>
      <c r="DD364" s="4"/>
      <c r="DE364" s="4"/>
      <c r="DF364" s="4"/>
      <c r="DG364" s="4"/>
      <c r="DH364" s="4"/>
      <c r="DI364" s="4"/>
      <c r="DJ364" s="4"/>
      <c r="DK364" s="4"/>
      <c r="DL364" s="4"/>
      <c r="DM364" s="4"/>
      <c r="DN364" s="4"/>
      <c r="DO364" s="4"/>
      <c r="DP364" s="4"/>
      <c r="DQ364" s="4"/>
      <c r="DR364" s="4"/>
      <c r="DS364" s="4"/>
      <c r="DT364" s="4"/>
      <c r="DU364" s="4"/>
      <c r="DV364" s="4"/>
      <c r="DW364" s="4"/>
      <c r="DX364" s="4"/>
      <c r="DY364" s="4"/>
    </row>
    <row r="365" spans="1:129" x14ac:dyDescent="0.25">
      <c r="A365" s="4"/>
      <c r="B365" s="4"/>
      <c r="C365" s="4"/>
      <c r="D365" s="4"/>
      <c r="E365" s="4"/>
      <c r="F365" s="4"/>
      <c r="G365" s="3"/>
      <c r="H365" s="4"/>
      <c r="I365" s="3"/>
      <c r="J365" s="4"/>
      <c r="K365" s="3"/>
      <c r="L365" s="4"/>
      <c r="M365" s="3"/>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c r="BX365" s="4"/>
      <c r="BY365" s="4"/>
      <c r="BZ365" s="4"/>
      <c r="CA365" s="4"/>
      <c r="CB365" s="4"/>
      <c r="CC365" s="4"/>
      <c r="CD365" s="4"/>
      <c r="CE365" s="4"/>
      <c r="CF365" s="4"/>
      <c r="CG365" s="4"/>
      <c r="CH365" s="4"/>
      <c r="CI365" s="4"/>
      <c r="CJ365" s="4"/>
      <c r="CK365" s="4"/>
      <c r="CL365" s="4"/>
      <c r="CM365" s="4"/>
      <c r="CN365" s="4"/>
      <c r="CO365" s="4"/>
      <c r="CP365" s="4"/>
      <c r="CQ365" s="4"/>
      <c r="CR365" s="4"/>
      <c r="CS365" s="4"/>
      <c r="CT365" s="4"/>
      <c r="CU365" s="4"/>
      <c r="CV365" s="4"/>
      <c r="CW365" s="4"/>
      <c r="CX365" s="4"/>
      <c r="CY365" s="4"/>
      <c r="CZ365" s="4"/>
      <c r="DA365" s="4"/>
      <c r="DB365" s="4"/>
      <c r="DC365" s="4"/>
      <c r="DD365" s="4"/>
      <c r="DE365" s="4"/>
      <c r="DF365" s="4"/>
      <c r="DG365" s="4"/>
      <c r="DH365" s="4"/>
      <c r="DI365" s="4"/>
      <c r="DJ365" s="4"/>
      <c r="DK365" s="4"/>
      <c r="DL365" s="4"/>
      <c r="DM365" s="4"/>
      <c r="DN365" s="4"/>
      <c r="DO365" s="4"/>
      <c r="DP365" s="4"/>
      <c r="DQ365" s="4"/>
      <c r="DR365" s="4"/>
      <c r="DS365" s="4"/>
      <c r="DT365" s="4"/>
      <c r="DU365" s="4"/>
      <c r="DV365" s="4"/>
      <c r="DW365" s="4"/>
      <c r="DX365" s="4"/>
      <c r="DY365" s="4"/>
    </row>
    <row r="366" spans="1:129" x14ac:dyDescent="0.25">
      <c r="A366" s="4"/>
      <c r="B366" s="4"/>
      <c r="C366" s="4"/>
      <c r="D366" s="4"/>
      <c r="E366" s="4"/>
      <c r="F366" s="4"/>
      <c r="G366" s="3"/>
      <c r="H366" s="4"/>
      <c r="I366" s="3"/>
      <c r="J366" s="4"/>
      <c r="K366" s="3"/>
      <c r="L366" s="4"/>
      <c r="M366" s="3"/>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c r="BT366" s="4"/>
      <c r="BU366" s="4"/>
      <c r="BV366" s="4"/>
      <c r="BW366" s="4"/>
      <c r="BX366" s="4"/>
      <c r="BY366" s="4"/>
      <c r="BZ366" s="4"/>
      <c r="CA366" s="4"/>
      <c r="CB366" s="4"/>
      <c r="CC366" s="4"/>
      <c r="CD366" s="4"/>
      <c r="CE366" s="4"/>
      <c r="CF366" s="4"/>
      <c r="CG366" s="4"/>
      <c r="CH366" s="4"/>
      <c r="CI366" s="4"/>
      <c r="CJ366" s="4"/>
      <c r="CK366" s="4"/>
      <c r="CL366" s="4"/>
      <c r="CM366" s="4"/>
      <c r="CN366" s="4"/>
      <c r="CO366" s="4"/>
      <c r="CP366" s="4"/>
      <c r="CQ366" s="4"/>
      <c r="CR366" s="4"/>
      <c r="CS366" s="4"/>
      <c r="CT366" s="4"/>
      <c r="CU366" s="4"/>
      <c r="CV366" s="4"/>
      <c r="CW366" s="4"/>
      <c r="CX366" s="4"/>
      <c r="CY366" s="4"/>
      <c r="CZ366" s="4"/>
      <c r="DA366" s="4"/>
      <c r="DB366" s="4"/>
      <c r="DC366" s="4"/>
      <c r="DD366" s="4"/>
      <c r="DE366" s="4"/>
      <c r="DF366" s="4"/>
      <c r="DG366" s="4"/>
      <c r="DH366" s="4"/>
      <c r="DI366" s="4"/>
      <c r="DJ366" s="4"/>
      <c r="DK366" s="4"/>
      <c r="DL366" s="4"/>
      <c r="DM366" s="4"/>
      <c r="DN366" s="4"/>
      <c r="DO366" s="4"/>
      <c r="DP366" s="4"/>
      <c r="DQ366" s="4"/>
      <c r="DR366" s="4"/>
      <c r="DS366" s="4"/>
      <c r="DT366" s="4"/>
      <c r="DU366" s="4"/>
      <c r="DV366" s="4"/>
      <c r="DW366" s="4"/>
      <c r="DX366" s="4"/>
      <c r="DY366" s="4"/>
    </row>
    <row r="367" spans="1:129" x14ac:dyDescent="0.25">
      <c r="A367" s="4"/>
      <c r="B367" s="4"/>
      <c r="C367" s="4"/>
      <c r="D367" s="4"/>
      <c r="E367" s="4"/>
      <c r="F367" s="4"/>
      <c r="G367" s="3"/>
      <c r="H367" s="4"/>
      <c r="I367" s="3"/>
      <c r="J367" s="4"/>
      <c r="K367" s="3"/>
      <c r="L367" s="4"/>
      <c r="M367" s="3"/>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c r="BT367" s="4"/>
      <c r="BU367" s="4"/>
      <c r="BV367" s="4"/>
      <c r="BW367" s="4"/>
      <c r="BX367" s="4"/>
      <c r="BY367" s="4"/>
      <c r="BZ367" s="4"/>
      <c r="CA367" s="4"/>
      <c r="CB367" s="4"/>
      <c r="CC367" s="4"/>
      <c r="CD367" s="4"/>
      <c r="CE367" s="4"/>
      <c r="CF367" s="4"/>
      <c r="CG367" s="4"/>
      <c r="CH367" s="4"/>
      <c r="CI367" s="4"/>
      <c r="CJ367" s="4"/>
      <c r="CK367" s="4"/>
      <c r="CL367" s="4"/>
      <c r="CM367" s="4"/>
      <c r="CN367" s="4"/>
      <c r="CO367" s="4"/>
      <c r="CP367" s="4"/>
      <c r="CQ367" s="4"/>
      <c r="CR367" s="4"/>
      <c r="CS367" s="4"/>
      <c r="CT367" s="4"/>
      <c r="CU367" s="4"/>
      <c r="CV367" s="4"/>
      <c r="CW367" s="4"/>
      <c r="CX367" s="4"/>
      <c r="CY367" s="4"/>
      <c r="CZ367" s="4"/>
      <c r="DA367" s="4"/>
      <c r="DB367" s="4"/>
      <c r="DC367" s="4"/>
      <c r="DD367" s="4"/>
      <c r="DE367" s="4"/>
      <c r="DF367" s="4"/>
      <c r="DG367" s="4"/>
      <c r="DH367" s="4"/>
      <c r="DI367" s="4"/>
      <c r="DJ367" s="4"/>
      <c r="DK367" s="4"/>
      <c r="DL367" s="4"/>
      <c r="DM367" s="4"/>
      <c r="DN367" s="4"/>
      <c r="DO367" s="4"/>
      <c r="DP367" s="4"/>
      <c r="DQ367" s="4"/>
      <c r="DR367" s="4"/>
      <c r="DS367" s="4"/>
      <c r="DT367" s="4"/>
      <c r="DU367" s="4"/>
      <c r="DV367" s="4"/>
      <c r="DW367" s="4"/>
      <c r="DX367" s="4"/>
      <c r="DY367" s="4"/>
    </row>
    <row r="368" spans="1:129" x14ac:dyDescent="0.25">
      <c r="A368" s="4"/>
      <c r="B368" s="4"/>
      <c r="C368" s="4"/>
      <c r="D368" s="4"/>
      <c r="E368" s="4"/>
      <c r="F368" s="4"/>
      <c r="G368" s="3"/>
      <c r="H368" s="4"/>
      <c r="I368" s="3"/>
      <c r="J368" s="4"/>
      <c r="K368" s="3"/>
      <c r="L368" s="4"/>
      <c r="M368" s="3"/>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c r="BT368" s="4"/>
      <c r="BU368" s="4"/>
      <c r="BV368" s="4"/>
      <c r="BW368" s="4"/>
      <c r="BX368" s="4"/>
      <c r="BY368" s="4"/>
      <c r="BZ368" s="4"/>
      <c r="CA368" s="4"/>
      <c r="CB368" s="4"/>
      <c r="CC368" s="4"/>
      <c r="CD368" s="4"/>
      <c r="CE368" s="4"/>
      <c r="CF368" s="4"/>
      <c r="CG368" s="4"/>
      <c r="CH368" s="4"/>
      <c r="CI368" s="4"/>
      <c r="CJ368" s="4"/>
      <c r="CK368" s="4"/>
      <c r="CL368" s="4"/>
      <c r="CM368" s="4"/>
      <c r="CN368" s="4"/>
      <c r="CO368" s="4"/>
      <c r="CP368" s="4"/>
      <c r="CQ368" s="4"/>
      <c r="CR368" s="4"/>
      <c r="CS368" s="4"/>
      <c r="CT368" s="4"/>
      <c r="CU368" s="4"/>
      <c r="CV368" s="4"/>
      <c r="CW368" s="4"/>
      <c r="CX368" s="4"/>
      <c r="CY368" s="4"/>
      <c r="CZ368" s="4"/>
      <c r="DA368" s="4"/>
      <c r="DB368" s="4"/>
      <c r="DC368" s="4"/>
      <c r="DD368" s="4"/>
      <c r="DE368" s="4"/>
      <c r="DF368" s="4"/>
      <c r="DG368" s="4"/>
      <c r="DH368" s="4"/>
      <c r="DI368" s="4"/>
      <c r="DJ368" s="4"/>
      <c r="DK368" s="4"/>
      <c r="DL368" s="4"/>
      <c r="DM368" s="4"/>
      <c r="DN368" s="4"/>
      <c r="DO368" s="4"/>
      <c r="DP368" s="4"/>
      <c r="DQ368" s="4"/>
      <c r="DR368" s="4"/>
      <c r="DS368" s="4"/>
      <c r="DT368" s="4"/>
      <c r="DU368" s="4"/>
      <c r="DV368" s="4"/>
      <c r="DW368" s="4"/>
      <c r="DX368" s="4"/>
      <c r="DY368" s="4"/>
    </row>
    <row r="369" spans="1:129" x14ac:dyDescent="0.25">
      <c r="A369" s="4"/>
      <c r="B369" s="4"/>
      <c r="C369" s="4"/>
      <c r="D369" s="4"/>
      <c r="E369" s="4"/>
      <c r="F369" s="4"/>
      <c r="G369" s="3"/>
      <c r="H369" s="4"/>
      <c r="I369" s="3"/>
      <c r="J369" s="4"/>
      <c r="K369" s="3"/>
      <c r="L369" s="4"/>
      <c r="M369" s="3"/>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c r="BT369" s="4"/>
      <c r="BU369" s="4"/>
      <c r="BV369" s="4"/>
      <c r="BW369" s="4"/>
      <c r="BX369" s="4"/>
      <c r="BY369" s="4"/>
      <c r="BZ369" s="4"/>
      <c r="CA369" s="4"/>
      <c r="CB369" s="4"/>
      <c r="CC369" s="4"/>
      <c r="CD369" s="4"/>
      <c r="CE369" s="4"/>
      <c r="CF369" s="4"/>
      <c r="CG369" s="4"/>
      <c r="CH369" s="4"/>
      <c r="CI369" s="4"/>
      <c r="CJ369" s="4"/>
      <c r="CK369" s="4"/>
      <c r="CL369" s="4"/>
      <c r="CM369" s="4"/>
      <c r="CN369" s="4"/>
      <c r="CO369" s="4"/>
      <c r="CP369" s="4"/>
      <c r="CQ369" s="4"/>
      <c r="CR369" s="4"/>
      <c r="CS369" s="4"/>
      <c r="CT369" s="4"/>
      <c r="CU369" s="4"/>
      <c r="CV369" s="4"/>
      <c r="CW369" s="4"/>
      <c r="CX369" s="4"/>
      <c r="CY369" s="4"/>
      <c r="CZ369" s="4"/>
      <c r="DA369" s="4"/>
      <c r="DB369" s="4"/>
      <c r="DC369" s="4"/>
      <c r="DD369" s="4"/>
      <c r="DE369" s="4"/>
      <c r="DF369" s="4"/>
      <c r="DG369" s="4"/>
      <c r="DH369" s="4"/>
      <c r="DI369" s="4"/>
      <c r="DJ369" s="4"/>
      <c r="DK369" s="4"/>
      <c r="DL369" s="4"/>
      <c r="DM369" s="4"/>
      <c r="DN369" s="4"/>
      <c r="DO369" s="4"/>
      <c r="DP369" s="4"/>
      <c r="DQ369" s="4"/>
      <c r="DR369" s="4"/>
      <c r="DS369" s="4"/>
      <c r="DT369" s="4"/>
      <c r="DU369" s="4"/>
      <c r="DV369" s="4"/>
      <c r="DW369" s="4"/>
      <c r="DX369" s="4"/>
      <c r="DY369" s="4"/>
    </row>
    <row r="370" spans="1:129" x14ac:dyDescent="0.25">
      <c r="A370" s="4"/>
      <c r="B370" s="4"/>
      <c r="C370" s="4"/>
      <c r="D370" s="4"/>
      <c r="E370" s="4"/>
      <c r="F370" s="4"/>
      <c r="G370" s="3"/>
      <c r="H370" s="4"/>
      <c r="I370" s="3"/>
      <c r="J370" s="4"/>
      <c r="K370" s="3"/>
      <c r="L370" s="4"/>
      <c r="M370" s="3"/>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c r="BT370" s="4"/>
      <c r="BU370" s="4"/>
      <c r="BV370" s="4"/>
      <c r="BW370" s="4"/>
      <c r="BX370" s="4"/>
      <c r="BY370" s="4"/>
      <c r="BZ370" s="4"/>
      <c r="CA370" s="4"/>
      <c r="CB370" s="4"/>
      <c r="CC370" s="4"/>
      <c r="CD370" s="4"/>
      <c r="CE370" s="4"/>
      <c r="CF370" s="4"/>
      <c r="CG370" s="4"/>
      <c r="CH370" s="4"/>
      <c r="CI370" s="4"/>
      <c r="CJ370" s="4"/>
      <c r="CK370" s="4"/>
      <c r="CL370" s="4"/>
      <c r="CM370" s="4"/>
      <c r="CN370" s="4"/>
      <c r="CO370" s="4"/>
      <c r="CP370" s="4"/>
      <c r="CQ370" s="4"/>
      <c r="CR370" s="4"/>
      <c r="CS370" s="4"/>
      <c r="CT370" s="4"/>
      <c r="CU370" s="4"/>
      <c r="CV370" s="4"/>
      <c r="CW370" s="4"/>
      <c r="CX370" s="4"/>
      <c r="CY370" s="4"/>
      <c r="CZ370" s="4"/>
      <c r="DA370" s="4"/>
      <c r="DB370" s="4"/>
      <c r="DC370" s="4"/>
      <c r="DD370" s="4"/>
      <c r="DE370" s="4"/>
      <c r="DF370" s="4"/>
      <c r="DG370" s="4"/>
      <c r="DH370" s="4"/>
      <c r="DI370" s="4"/>
      <c r="DJ370" s="4"/>
      <c r="DK370" s="4"/>
      <c r="DL370" s="4"/>
      <c r="DM370" s="4"/>
      <c r="DN370" s="4"/>
      <c r="DO370" s="4"/>
      <c r="DP370" s="4"/>
      <c r="DQ370" s="4"/>
      <c r="DR370" s="4"/>
      <c r="DS370" s="4"/>
      <c r="DT370" s="4"/>
      <c r="DU370" s="4"/>
      <c r="DV370" s="4"/>
      <c r="DW370" s="4"/>
      <c r="DX370" s="4"/>
      <c r="DY370" s="4"/>
    </row>
    <row r="371" spans="1:129" x14ac:dyDescent="0.25">
      <c r="A371" s="4"/>
      <c r="B371" s="4"/>
      <c r="C371" s="4"/>
      <c r="D371" s="4"/>
      <c r="E371" s="4"/>
      <c r="F371" s="4"/>
      <c r="G371" s="3"/>
      <c r="H371" s="4"/>
      <c r="I371" s="3"/>
      <c r="J371" s="4"/>
      <c r="K371" s="3"/>
      <c r="L371" s="4"/>
      <c r="M371" s="3"/>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c r="BX371" s="4"/>
      <c r="BY371" s="4"/>
      <c r="BZ371" s="4"/>
      <c r="CA371" s="4"/>
      <c r="CB371" s="4"/>
      <c r="CC371" s="4"/>
      <c r="CD371" s="4"/>
      <c r="CE371" s="4"/>
      <c r="CF371" s="4"/>
      <c r="CG371" s="4"/>
      <c r="CH371" s="4"/>
      <c r="CI371" s="4"/>
      <c r="CJ371" s="4"/>
      <c r="CK371" s="4"/>
      <c r="CL371" s="4"/>
      <c r="CM371" s="4"/>
      <c r="CN371" s="4"/>
      <c r="CO371" s="4"/>
      <c r="CP371" s="4"/>
      <c r="CQ371" s="4"/>
      <c r="CR371" s="4"/>
      <c r="CS371" s="4"/>
      <c r="CT371" s="4"/>
      <c r="CU371" s="4"/>
      <c r="CV371" s="4"/>
      <c r="CW371" s="4"/>
      <c r="CX371" s="4"/>
      <c r="CY371" s="4"/>
      <c r="CZ371" s="4"/>
      <c r="DA371" s="4"/>
      <c r="DB371" s="4"/>
      <c r="DC371" s="4"/>
      <c r="DD371" s="4"/>
      <c r="DE371" s="4"/>
      <c r="DF371" s="4"/>
      <c r="DG371" s="4"/>
      <c r="DH371" s="4"/>
      <c r="DI371" s="4"/>
      <c r="DJ371" s="4"/>
      <c r="DK371" s="4"/>
      <c r="DL371" s="4"/>
      <c r="DM371" s="4"/>
      <c r="DN371" s="4"/>
      <c r="DO371" s="4"/>
      <c r="DP371" s="4"/>
      <c r="DQ371" s="4"/>
      <c r="DR371" s="4"/>
      <c r="DS371" s="4"/>
      <c r="DT371" s="4"/>
      <c r="DU371" s="4"/>
      <c r="DV371" s="4"/>
      <c r="DW371" s="4"/>
      <c r="DX371" s="4"/>
      <c r="DY371" s="4"/>
    </row>
    <row r="372" spans="1:129" x14ac:dyDescent="0.25">
      <c r="A372" s="4"/>
      <c r="B372" s="4"/>
      <c r="C372" s="4"/>
      <c r="D372" s="4"/>
      <c r="E372" s="4"/>
      <c r="F372" s="4"/>
      <c r="G372" s="3"/>
      <c r="H372" s="4"/>
      <c r="I372" s="3"/>
      <c r="J372" s="4"/>
      <c r="K372" s="3"/>
      <c r="L372" s="4"/>
      <c r="M372" s="3"/>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c r="BT372" s="4"/>
      <c r="BU372" s="4"/>
      <c r="BV372" s="4"/>
      <c r="BW372" s="4"/>
      <c r="BX372" s="4"/>
      <c r="BY372" s="4"/>
      <c r="BZ372" s="4"/>
      <c r="CA372" s="4"/>
      <c r="CB372" s="4"/>
      <c r="CC372" s="4"/>
      <c r="CD372" s="4"/>
      <c r="CE372" s="4"/>
      <c r="CF372" s="4"/>
      <c r="CG372" s="4"/>
      <c r="CH372" s="4"/>
      <c r="CI372" s="4"/>
      <c r="CJ372" s="4"/>
      <c r="CK372" s="4"/>
      <c r="CL372" s="4"/>
      <c r="CM372" s="4"/>
      <c r="CN372" s="4"/>
      <c r="CO372" s="4"/>
      <c r="CP372" s="4"/>
      <c r="CQ372" s="4"/>
      <c r="CR372" s="4"/>
      <c r="CS372" s="4"/>
      <c r="CT372" s="4"/>
      <c r="CU372" s="4"/>
      <c r="CV372" s="4"/>
      <c r="CW372" s="4"/>
      <c r="CX372" s="4"/>
      <c r="CY372" s="4"/>
      <c r="CZ372" s="4"/>
      <c r="DA372" s="4"/>
      <c r="DB372" s="4"/>
      <c r="DC372" s="4"/>
      <c r="DD372" s="4"/>
      <c r="DE372" s="4"/>
      <c r="DF372" s="4"/>
      <c r="DG372" s="4"/>
      <c r="DH372" s="4"/>
      <c r="DI372" s="4"/>
      <c r="DJ372" s="4"/>
      <c r="DK372" s="4"/>
      <c r="DL372" s="4"/>
      <c r="DM372" s="4"/>
      <c r="DN372" s="4"/>
      <c r="DO372" s="4"/>
      <c r="DP372" s="4"/>
      <c r="DQ372" s="4"/>
      <c r="DR372" s="4"/>
      <c r="DS372" s="4"/>
      <c r="DT372" s="4"/>
      <c r="DU372" s="4"/>
      <c r="DV372" s="4"/>
      <c r="DW372" s="4"/>
      <c r="DX372" s="4"/>
      <c r="DY372" s="4"/>
    </row>
    <row r="373" spans="1:129" x14ac:dyDescent="0.25">
      <c r="A373" s="4"/>
      <c r="B373" s="4"/>
      <c r="C373" s="4"/>
      <c r="D373" s="4"/>
      <c r="E373" s="4"/>
      <c r="F373" s="4"/>
      <c r="G373" s="3"/>
      <c r="H373" s="4"/>
      <c r="I373" s="3"/>
      <c r="J373" s="4"/>
      <c r="K373" s="3"/>
      <c r="L373" s="4"/>
      <c r="M373" s="3"/>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c r="BT373" s="4"/>
      <c r="BU373" s="4"/>
      <c r="BV373" s="4"/>
      <c r="BW373" s="4"/>
      <c r="BX373" s="4"/>
      <c r="BY373" s="4"/>
      <c r="BZ373" s="4"/>
      <c r="CA373" s="4"/>
      <c r="CB373" s="4"/>
      <c r="CC373" s="4"/>
      <c r="CD373" s="4"/>
      <c r="CE373" s="4"/>
      <c r="CF373" s="4"/>
      <c r="CG373" s="4"/>
      <c r="CH373" s="4"/>
      <c r="CI373" s="4"/>
      <c r="CJ373" s="4"/>
      <c r="CK373" s="4"/>
      <c r="CL373" s="4"/>
      <c r="CM373" s="4"/>
      <c r="CN373" s="4"/>
      <c r="CO373" s="4"/>
      <c r="CP373" s="4"/>
      <c r="CQ373" s="4"/>
      <c r="CR373" s="4"/>
      <c r="CS373" s="4"/>
      <c r="CT373" s="4"/>
      <c r="CU373" s="4"/>
      <c r="CV373" s="4"/>
      <c r="CW373" s="4"/>
      <c r="CX373" s="4"/>
      <c r="CY373" s="4"/>
      <c r="CZ373" s="4"/>
      <c r="DA373" s="4"/>
      <c r="DB373" s="4"/>
      <c r="DC373" s="4"/>
      <c r="DD373" s="4"/>
      <c r="DE373" s="4"/>
      <c r="DF373" s="4"/>
      <c r="DG373" s="4"/>
      <c r="DH373" s="4"/>
      <c r="DI373" s="4"/>
      <c r="DJ373" s="4"/>
      <c r="DK373" s="4"/>
      <c r="DL373" s="4"/>
      <c r="DM373" s="4"/>
      <c r="DN373" s="4"/>
      <c r="DO373" s="4"/>
      <c r="DP373" s="4"/>
      <c r="DQ373" s="4"/>
      <c r="DR373" s="4"/>
      <c r="DS373" s="4"/>
      <c r="DT373" s="4"/>
      <c r="DU373" s="4"/>
      <c r="DV373" s="4"/>
      <c r="DW373" s="4"/>
      <c r="DX373" s="4"/>
      <c r="DY373" s="4"/>
    </row>
    <row r="374" spans="1:129" x14ac:dyDescent="0.25">
      <c r="A374" s="4"/>
      <c r="B374" s="4"/>
      <c r="C374" s="4"/>
      <c r="D374" s="4"/>
      <c r="E374" s="4"/>
      <c r="F374" s="4"/>
      <c r="G374" s="3"/>
      <c r="H374" s="4"/>
      <c r="I374" s="3"/>
      <c r="J374" s="4"/>
      <c r="K374" s="3"/>
      <c r="L374" s="4"/>
      <c r="M374" s="3"/>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c r="BT374" s="4"/>
      <c r="BU374" s="4"/>
      <c r="BV374" s="4"/>
      <c r="BW374" s="4"/>
      <c r="BX374" s="4"/>
      <c r="BY374" s="4"/>
      <c r="BZ374" s="4"/>
      <c r="CA374" s="4"/>
      <c r="CB374" s="4"/>
      <c r="CC374" s="4"/>
      <c r="CD374" s="4"/>
      <c r="CE374" s="4"/>
      <c r="CF374" s="4"/>
      <c r="CG374" s="4"/>
      <c r="CH374" s="4"/>
      <c r="CI374" s="4"/>
      <c r="CJ374" s="4"/>
      <c r="CK374" s="4"/>
      <c r="CL374" s="4"/>
      <c r="CM374" s="4"/>
      <c r="CN374" s="4"/>
      <c r="CO374" s="4"/>
      <c r="CP374" s="4"/>
      <c r="CQ374" s="4"/>
      <c r="CR374" s="4"/>
      <c r="CS374" s="4"/>
      <c r="CT374" s="4"/>
      <c r="CU374" s="4"/>
      <c r="CV374" s="4"/>
      <c r="CW374" s="4"/>
      <c r="CX374" s="4"/>
      <c r="CY374" s="4"/>
      <c r="CZ374" s="4"/>
      <c r="DA374" s="4"/>
      <c r="DB374" s="4"/>
      <c r="DC374" s="4"/>
      <c r="DD374" s="4"/>
      <c r="DE374" s="4"/>
      <c r="DF374" s="4"/>
      <c r="DG374" s="4"/>
      <c r="DH374" s="4"/>
      <c r="DI374" s="4"/>
      <c r="DJ374" s="4"/>
      <c r="DK374" s="4"/>
      <c r="DL374" s="4"/>
      <c r="DM374" s="4"/>
      <c r="DN374" s="4"/>
      <c r="DO374" s="4"/>
      <c r="DP374" s="4"/>
      <c r="DQ374" s="4"/>
      <c r="DR374" s="4"/>
      <c r="DS374" s="4"/>
      <c r="DT374" s="4"/>
      <c r="DU374" s="4"/>
      <c r="DV374" s="4"/>
      <c r="DW374" s="4"/>
      <c r="DX374" s="4"/>
      <c r="DY374" s="4"/>
    </row>
    <row r="375" spans="1:129" x14ac:dyDescent="0.25">
      <c r="A375" s="4"/>
      <c r="B375" s="4"/>
      <c r="C375" s="4"/>
      <c r="D375" s="4"/>
      <c r="E375" s="4"/>
      <c r="F375" s="4"/>
      <c r="G375" s="3"/>
      <c r="H375" s="4"/>
      <c r="I375" s="3"/>
      <c r="J375" s="4"/>
      <c r="K375" s="3"/>
      <c r="L375" s="4"/>
      <c r="M375" s="3"/>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c r="BT375" s="4"/>
      <c r="BU375" s="4"/>
      <c r="BV375" s="4"/>
      <c r="BW375" s="4"/>
      <c r="BX375" s="4"/>
      <c r="BY375" s="4"/>
      <c r="BZ375" s="4"/>
      <c r="CA375" s="4"/>
      <c r="CB375" s="4"/>
      <c r="CC375" s="4"/>
      <c r="CD375" s="4"/>
      <c r="CE375" s="4"/>
      <c r="CF375" s="4"/>
      <c r="CG375" s="4"/>
      <c r="CH375" s="4"/>
      <c r="CI375" s="4"/>
      <c r="CJ375" s="4"/>
      <c r="CK375" s="4"/>
      <c r="CL375" s="4"/>
      <c r="CM375" s="4"/>
      <c r="CN375" s="4"/>
      <c r="CO375" s="4"/>
      <c r="CP375" s="4"/>
      <c r="CQ375" s="4"/>
      <c r="CR375" s="4"/>
      <c r="CS375" s="4"/>
      <c r="CT375" s="4"/>
      <c r="CU375" s="4"/>
      <c r="CV375" s="4"/>
      <c r="CW375" s="4"/>
      <c r="CX375" s="4"/>
      <c r="CY375" s="4"/>
      <c r="CZ375" s="4"/>
      <c r="DA375" s="4"/>
      <c r="DB375" s="4"/>
      <c r="DC375" s="4"/>
      <c r="DD375" s="4"/>
      <c r="DE375" s="4"/>
      <c r="DF375" s="4"/>
      <c r="DG375" s="4"/>
      <c r="DH375" s="4"/>
      <c r="DI375" s="4"/>
      <c r="DJ375" s="4"/>
      <c r="DK375" s="4"/>
      <c r="DL375" s="4"/>
      <c r="DM375" s="4"/>
      <c r="DN375" s="4"/>
      <c r="DO375" s="4"/>
      <c r="DP375" s="4"/>
      <c r="DQ375" s="4"/>
      <c r="DR375" s="4"/>
      <c r="DS375" s="4"/>
      <c r="DT375" s="4"/>
      <c r="DU375" s="4"/>
      <c r="DV375" s="4"/>
      <c r="DW375" s="4"/>
      <c r="DX375" s="4"/>
      <c r="DY375" s="4"/>
    </row>
    <row r="376" spans="1:129" x14ac:dyDescent="0.25">
      <c r="A376" s="4"/>
      <c r="B376" s="4"/>
      <c r="C376" s="4"/>
      <c r="D376" s="4"/>
      <c r="E376" s="4"/>
      <c r="F376" s="4"/>
      <c r="G376" s="3"/>
      <c r="H376" s="4"/>
      <c r="I376" s="3"/>
      <c r="J376" s="4"/>
      <c r="K376" s="3"/>
      <c r="L376" s="4"/>
      <c r="M376" s="3"/>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c r="BS376" s="4"/>
      <c r="BT376" s="4"/>
      <c r="BU376" s="4"/>
      <c r="BV376" s="4"/>
      <c r="BW376" s="4"/>
      <c r="BX376" s="4"/>
      <c r="BY376" s="4"/>
      <c r="BZ376" s="4"/>
      <c r="CA376" s="4"/>
      <c r="CB376" s="4"/>
      <c r="CC376" s="4"/>
      <c r="CD376" s="4"/>
      <c r="CE376" s="4"/>
      <c r="CF376" s="4"/>
      <c r="CG376" s="4"/>
      <c r="CH376" s="4"/>
      <c r="CI376" s="4"/>
      <c r="CJ376" s="4"/>
      <c r="CK376" s="4"/>
      <c r="CL376" s="4"/>
      <c r="CM376" s="4"/>
      <c r="CN376" s="4"/>
      <c r="CO376" s="4"/>
      <c r="CP376" s="4"/>
      <c r="CQ376" s="4"/>
      <c r="CR376" s="4"/>
      <c r="CS376" s="4"/>
      <c r="CT376" s="4"/>
      <c r="CU376" s="4"/>
      <c r="CV376" s="4"/>
      <c r="CW376" s="4"/>
      <c r="CX376" s="4"/>
      <c r="CY376" s="4"/>
      <c r="CZ376" s="4"/>
      <c r="DA376" s="4"/>
      <c r="DB376" s="4"/>
      <c r="DC376" s="4"/>
      <c r="DD376" s="4"/>
      <c r="DE376" s="4"/>
      <c r="DF376" s="4"/>
      <c r="DG376" s="4"/>
      <c r="DH376" s="4"/>
      <c r="DI376" s="4"/>
      <c r="DJ376" s="4"/>
      <c r="DK376" s="4"/>
      <c r="DL376" s="4"/>
      <c r="DM376" s="4"/>
      <c r="DN376" s="4"/>
      <c r="DO376" s="4"/>
      <c r="DP376" s="4"/>
      <c r="DQ376" s="4"/>
      <c r="DR376" s="4"/>
      <c r="DS376" s="4"/>
      <c r="DT376" s="4"/>
      <c r="DU376" s="4"/>
      <c r="DV376" s="4"/>
      <c r="DW376" s="4"/>
      <c r="DX376" s="4"/>
      <c r="DY376" s="4"/>
    </row>
    <row r="377" spans="1:129" x14ac:dyDescent="0.25">
      <c r="A377" s="4"/>
      <c r="B377" s="4"/>
      <c r="C377" s="4"/>
      <c r="D377" s="4"/>
      <c r="E377" s="4"/>
      <c r="F377" s="4"/>
      <c r="G377" s="3"/>
      <c r="H377" s="4"/>
      <c r="I377" s="3"/>
      <c r="J377" s="4"/>
      <c r="K377" s="3"/>
      <c r="L377" s="4"/>
      <c r="M377" s="3"/>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c r="BT377" s="4"/>
      <c r="BU377" s="4"/>
      <c r="BV377" s="4"/>
      <c r="BW377" s="4"/>
      <c r="BX377" s="4"/>
      <c r="BY377" s="4"/>
      <c r="BZ377" s="4"/>
      <c r="CA377" s="4"/>
      <c r="CB377" s="4"/>
      <c r="CC377" s="4"/>
      <c r="CD377" s="4"/>
      <c r="CE377" s="4"/>
      <c r="CF377" s="4"/>
      <c r="CG377" s="4"/>
      <c r="CH377" s="4"/>
      <c r="CI377" s="4"/>
      <c r="CJ377" s="4"/>
      <c r="CK377" s="4"/>
      <c r="CL377" s="4"/>
      <c r="CM377" s="4"/>
      <c r="CN377" s="4"/>
      <c r="CO377" s="4"/>
      <c r="CP377" s="4"/>
      <c r="CQ377" s="4"/>
      <c r="CR377" s="4"/>
      <c r="CS377" s="4"/>
      <c r="CT377" s="4"/>
      <c r="CU377" s="4"/>
      <c r="CV377" s="4"/>
      <c r="CW377" s="4"/>
      <c r="CX377" s="4"/>
      <c r="CY377" s="4"/>
      <c r="CZ377" s="4"/>
      <c r="DA377" s="4"/>
      <c r="DB377" s="4"/>
      <c r="DC377" s="4"/>
      <c r="DD377" s="4"/>
      <c r="DE377" s="4"/>
      <c r="DF377" s="4"/>
      <c r="DG377" s="4"/>
      <c r="DH377" s="4"/>
      <c r="DI377" s="4"/>
      <c r="DJ377" s="4"/>
      <c r="DK377" s="4"/>
      <c r="DL377" s="4"/>
      <c r="DM377" s="4"/>
      <c r="DN377" s="4"/>
      <c r="DO377" s="4"/>
      <c r="DP377" s="4"/>
      <c r="DQ377" s="4"/>
      <c r="DR377" s="4"/>
      <c r="DS377" s="4"/>
      <c r="DT377" s="4"/>
      <c r="DU377" s="4"/>
      <c r="DV377" s="4"/>
      <c r="DW377" s="4"/>
      <c r="DX377" s="4"/>
      <c r="DY377" s="4"/>
    </row>
    <row r="378" spans="1:129" x14ac:dyDescent="0.25">
      <c r="A378" s="4"/>
      <c r="B378" s="4"/>
      <c r="C378" s="4"/>
      <c r="D378" s="4"/>
      <c r="E378" s="4"/>
      <c r="F378" s="4"/>
      <c r="G378" s="3"/>
      <c r="H378" s="4"/>
      <c r="I378" s="3"/>
      <c r="J378" s="4"/>
      <c r="K378" s="3"/>
      <c r="L378" s="4"/>
      <c r="M378" s="3"/>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c r="BT378" s="4"/>
      <c r="BU378" s="4"/>
      <c r="BV378" s="4"/>
      <c r="BW378" s="4"/>
      <c r="BX378" s="4"/>
      <c r="BY378" s="4"/>
      <c r="BZ378" s="4"/>
      <c r="CA378" s="4"/>
      <c r="CB378" s="4"/>
      <c r="CC378" s="4"/>
      <c r="CD378" s="4"/>
      <c r="CE378" s="4"/>
      <c r="CF378" s="4"/>
      <c r="CG378" s="4"/>
      <c r="CH378" s="4"/>
      <c r="CI378" s="4"/>
      <c r="CJ378" s="4"/>
      <c r="CK378" s="4"/>
      <c r="CL378" s="4"/>
      <c r="CM378" s="4"/>
      <c r="CN378" s="4"/>
      <c r="CO378" s="4"/>
      <c r="CP378" s="4"/>
      <c r="CQ378" s="4"/>
      <c r="CR378" s="4"/>
      <c r="CS378" s="4"/>
      <c r="CT378" s="4"/>
      <c r="CU378" s="4"/>
      <c r="CV378" s="4"/>
      <c r="CW378" s="4"/>
      <c r="CX378" s="4"/>
      <c r="CY378" s="4"/>
      <c r="CZ378" s="4"/>
      <c r="DA378" s="4"/>
      <c r="DB378" s="4"/>
      <c r="DC378" s="4"/>
      <c r="DD378" s="4"/>
      <c r="DE378" s="4"/>
      <c r="DF378" s="4"/>
      <c r="DG378" s="4"/>
      <c r="DH378" s="4"/>
      <c r="DI378" s="4"/>
      <c r="DJ378" s="4"/>
      <c r="DK378" s="4"/>
      <c r="DL378" s="4"/>
      <c r="DM378" s="4"/>
      <c r="DN378" s="4"/>
      <c r="DO378" s="4"/>
      <c r="DP378" s="4"/>
      <c r="DQ378" s="4"/>
      <c r="DR378" s="4"/>
      <c r="DS378" s="4"/>
      <c r="DT378" s="4"/>
      <c r="DU378" s="4"/>
      <c r="DV378" s="4"/>
      <c r="DW378" s="4"/>
      <c r="DX378" s="4"/>
      <c r="DY378" s="4"/>
    </row>
    <row r="379" spans="1:129" x14ac:dyDescent="0.25">
      <c r="A379" s="4"/>
      <c r="B379" s="4"/>
      <c r="C379" s="4"/>
      <c r="D379" s="4"/>
      <c r="E379" s="4"/>
      <c r="F379" s="4"/>
      <c r="G379" s="3"/>
      <c r="H379" s="4"/>
      <c r="I379" s="3"/>
      <c r="J379" s="4"/>
      <c r="K379" s="3"/>
      <c r="L379" s="4"/>
      <c r="M379" s="3"/>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c r="BS379" s="4"/>
      <c r="BT379" s="4"/>
      <c r="BU379" s="4"/>
      <c r="BV379" s="4"/>
      <c r="BW379" s="4"/>
      <c r="BX379" s="4"/>
      <c r="BY379" s="4"/>
      <c r="BZ379" s="4"/>
      <c r="CA379" s="4"/>
      <c r="CB379" s="4"/>
      <c r="CC379" s="4"/>
      <c r="CD379" s="4"/>
      <c r="CE379" s="4"/>
      <c r="CF379" s="4"/>
      <c r="CG379" s="4"/>
      <c r="CH379" s="4"/>
      <c r="CI379" s="4"/>
      <c r="CJ379" s="4"/>
      <c r="CK379" s="4"/>
      <c r="CL379" s="4"/>
      <c r="CM379" s="4"/>
      <c r="CN379" s="4"/>
      <c r="CO379" s="4"/>
      <c r="CP379" s="4"/>
      <c r="CQ379" s="4"/>
      <c r="CR379" s="4"/>
      <c r="CS379" s="4"/>
      <c r="CT379" s="4"/>
      <c r="CU379" s="4"/>
      <c r="CV379" s="4"/>
      <c r="CW379" s="4"/>
      <c r="CX379" s="4"/>
      <c r="CY379" s="4"/>
      <c r="CZ379" s="4"/>
      <c r="DA379" s="4"/>
      <c r="DB379" s="4"/>
      <c r="DC379" s="4"/>
      <c r="DD379" s="4"/>
      <c r="DE379" s="4"/>
      <c r="DF379" s="4"/>
      <c r="DG379" s="4"/>
      <c r="DH379" s="4"/>
      <c r="DI379" s="4"/>
      <c r="DJ379" s="4"/>
      <c r="DK379" s="4"/>
      <c r="DL379" s="4"/>
      <c r="DM379" s="4"/>
      <c r="DN379" s="4"/>
      <c r="DO379" s="4"/>
      <c r="DP379" s="4"/>
      <c r="DQ379" s="4"/>
      <c r="DR379" s="4"/>
      <c r="DS379" s="4"/>
      <c r="DT379" s="4"/>
      <c r="DU379" s="4"/>
      <c r="DV379" s="4"/>
      <c r="DW379" s="4"/>
      <c r="DX379" s="4"/>
      <c r="DY379" s="4"/>
    </row>
    <row r="380" spans="1:129" x14ac:dyDescent="0.25">
      <c r="A380" s="4"/>
      <c r="B380" s="4"/>
      <c r="C380" s="4"/>
      <c r="D380" s="4"/>
      <c r="E380" s="4"/>
      <c r="F380" s="4"/>
      <c r="G380" s="3"/>
      <c r="H380" s="4"/>
      <c r="I380" s="3"/>
      <c r="J380" s="4"/>
      <c r="K380" s="3"/>
      <c r="L380" s="4"/>
      <c r="M380" s="3"/>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c r="BT380" s="4"/>
      <c r="BU380" s="4"/>
      <c r="BV380" s="4"/>
      <c r="BW380" s="4"/>
      <c r="BX380" s="4"/>
      <c r="BY380" s="4"/>
      <c r="BZ380" s="4"/>
      <c r="CA380" s="4"/>
      <c r="CB380" s="4"/>
      <c r="CC380" s="4"/>
      <c r="CD380" s="4"/>
      <c r="CE380" s="4"/>
      <c r="CF380" s="4"/>
      <c r="CG380" s="4"/>
      <c r="CH380" s="4"/>
      <c r="CI380" s="4"/>
      <c r="CJ380" s="4"/>
      <c r="CK380" s="4"/>
      <c r="CL380" s="4"/>
      <c r="CM380" s="4"/>
      <c r="CN380" s="4"/>
      <c r="CO380" s="4"/>
      <c r="CP380" s="4"/>
      <c r="CQ380" s="4"/>
      <c r="CR380" s="4"/>
      <c r="CS380" s="4"/>
      <c r="CT380" s="4"/>
      <c r="CU380" s="4"/>
      <c r="CV380" s="4"/>
      <c r="CW380" s="4"/>
      <c r="CX380" s="4"/>
      <c r="CY380" s="4"/>
      <c r="CZ380" s="4"/>
      <c r="DA380" s="4"/>
      <c r="DB380" s="4"/>
      <c r="DC380" s="4"/>
      <c r="DD380" s="4"/>
      <c r="DE380" s="4"/>
      <c r="DF380" s="4"/>
      <c r="DG380" s="4"/>
      <c r="DH380" s="4"/>
      <c r="DI380" s="4"/>
      <c r="DJ380" s="4"/>
      <c r="DK380" s="4"/>
      <c r="DL380" s="4"/>
      <c r="DM380" s="4"/>
      <c r="DN380" s="4"/>
      <c r="DO380" s="4"/>
      <c r="DP380" s="4"/>
      <c r="DQ380" s="4"/>
      <c r="DR380" s="4"/>
      <c r="DS380" s="4"/>
      <c r="DT380" s="4"/>
      <c r="DU380" s="4"/>
      <c r="DV380" s="4"/>
      <c r="DW380" s="4"/>
      <c r="DX380" s="4"/>
      <c r="DY380" s="4"/>
    </row>
    <row r="381" spans="1:129" x14ac:dyDescent="0.25">
      <c r="A381" s="4"/>
      <c r="B381" s="4"/>
      <c r="C381" s="4"/>
      <c r="D381" s="4"/>
      <c r="E381" s="4"/>
      <c r="F381" s="4"/>
      <c r="G381" s="3"/>
      <c r="H381" s="4"/>
      <c r="I381" s="3"/>
      <c r="J381" s="4"/>
      <c r="K381" s="3"/>
      <c r="L381" s="4"/>
      <c r="M381" s="3"/>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c r="BS381" s="4"/>
      <c r="BT381" s="4"/>
      <c r="BU381" s="4"/>
      <c r="BV381" s="4"/>
      <c r="BW381" s="4"/>
      <c r="BX381" s="4"/>
      <c r="BY381" s="4"/>
      <c r="BZ381" s="4"/>
      <c r="CA381" s="4"/>
      <c r="CB381" s="4"/>
      <c r="CC381" s="4"/>
      <c r="CD381" s="4"/>
      <c r="CE381" s="4"/>
      <c r="CF381" s="4"/>
      <c r="CG381" s="4"/>
      <c r="CH381" s="4"/>
      <c r="CI381" s="4"/>
      <c r="CJ381" s="4"/>
      <c r="CK381" s="4"/>
      <c r="CL381" s="4"/>
      <c r="CM381" s="4"/>
      <c r="CN381" s="4"/>
      <c r="CO381" s="4"/>
      <c r="CP381" s="4"/>
      <c r="CQ381" s="4"/>
      <c r="CR381" s="4"/>
      <c r="CS381" s="4"/>
      <c r="CT381" s="4"/>
      <c r="CU381" s="4"/>
      <c r="CV381" s="4"/>
      <c r="CW381" s="4"/>
      <c r="CX381" s="4"/>
      <c r="CY381" s="4"/>
      <c r="CZ381" s="4"/>
      <c r="DA381" s="4"/>
      <c r="DB381" s="4"/>
      <c r="DC381" s="4"/>
      <c r="DD381" s="4"/>
      <c r="DE381" s="4"/>
      <c r="DF381" s="4"/>
      <c r="DG381" s="4"/>
      <c r="DH381" s="4"/>
      <c r="DI381" s="4"/>
      <c r="DJ381" s="4"/>
      <c r="DK381" s="4"/>
      <c r="DL381" s="4"/>
      <c r="DM381" s="4"/>
      <c r="DN381" s="4"/>
      <c r="DO381" s="4"/>
      <c r="DP381" s="4"/>
      <c r="DQ381" s="4"/>
      <c r="DR381" s="4"/>
      <c r="DS381" s="4"/>
      <c r="DT381" s="4"/>
      <c r="DU381" s="4"/>
      <c r="DV381" s="4"/>
      <c r="DW381" s="4"/>
      <c r="DX381" s="4"/>
      <c r="DY381" s="4"/>
    </row>
    <row r="382" spans="1:129" x14ac:dyDescent="0.25">
      <c r="A382" s="4"/>
      <c r="B382" s="4"/>
      <c r="C382" s="4"/>
      <c r="D382" s="4"/>
      <c r="E382" s="4"/>
      <c r="F382" s="4"/>
      <c r="G382" s="3"/>
      <c r="H382" s="4"/>
      <c r="I382" s="3"/>
      <c r="J382" s="4"/>
      <c r="K382" s="3"/>
      <c r="L382" s="4"/>
      <c r="M382" s="3"/>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c r="BS382" s="4"/>
      <c r="BT382" s="4"/>
      <c r="BU382" s="4"/>
      <c r="BV382" s="4"/>
      <c r="BW382" s="4"/>
      <c r="BX382" s="4"/>
      <c r="BY382" s="4"/>
      <c r="BZ382" s="4"/>
      <c r="CA382" s="4"/>
      <c r="CB382" s="4"/>
      <c r="CC382" s="4"/>
      <c r="CD382" s="4"/>
      <c r="CE382" s="4"/>
      <c r="CF382" s="4"/>
      <c r="CG382" s="4"/>
      <c r="CH382" s="4"/>
      <c r="CI382" s="4"/>
      <c r="CJ382" s="4"/>
      <c r="CK382" s="4"/>
      <c r="CL382" s="4"/>
      <c r="CM382" s="4"/>
      <c r="CN382" s="4"/>
      <c r="CO382" s="4"/>
      <c r="CP382" s="4"/>
      <c r="CQ382" s="4"/>
      <c r="CR382" s="4"/>
      <c r="CS382" s="4"/>
      <c r="CT382" s="4"/>
      <c r="CU382" s="4"/>
      <c r="CV382" s="4"/>
      <c r="CW382" s="4"/>
      <c r="CX382" s="4"/>
      <c r="CY382" s="4"/>
      <c r="CZ382" s="4"/>
      <c r="DA382" s="4"/>
      <c r="DB382" s="4"/>
      <c r="DC382" s="4"/>
      <c r="DD382" s="4"/>
      <c r="DE382" s="4"/>
      <c r="DF382" s="4"/>
      <c r="DG382" s="4"/>
      <c r="DH382" s="4"/>
      <c r="DI382" s="4"/>
      <c r="DJ382" s="4"/>
      <c r="DK382" s="4"/>
      <c r="DL382" s="4"/>
      <c r="DM382" s="4"/>
      <c r="DN382" s="4"/>
      <c r="DO382" s="4"/>
      <c r="DP382" s="4"/>
      <c r="DQ382" s="4"/>
      <c r="DR382" s="4"/>
      <c r="DS382" s="4"/>
      <c r="DT382" s="4"/>
      <c r="DU382" s="4"/>
      <c r="DV382" s="4"/>
      <c r="DW382" s="4"/>
      <c r="DX382" s="4"/>
      <c r="DY382" s="4"/>
    </row>
    <row r="383" spans="1:129" x14ac:dyDescent="0.25">
      <c r="A383" s="4"/>
      <c r="B383" s="4"/>
      <c r="C383" s="4"/>
      <c r="D383" s="4"/>
      <c r="E383" s="4"/>
      <c r="F383" s="4"/>
      <c r="G383" s="3"/>
      <c r="H383" s="4"/>
      <c r="I383" s="3"/>
      <c r="J383" s="4"/>
      <c r="K383" s="3"/>
      <c r="L383" s="4"/>
      <c r="M383" s="3"/>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c r="BT383" s="4"/>
      <c r="BU383" s="4"/>
      <c r="BV383" s="4"/>
      <c r="BW383" s="4"/>
      <c r="BX383" s="4"/>
      <c r="BY383" s="4"/>
      <c r="BZ383" s="4"/>
      <c r="CA383" s="4"/>
      <c r="CB383" s="4"/>
      <c r="CC383" s="4"/>
      <c r="CD383" s="4"/>
      <c r="CE383" s="4"/>
      <c r="CF383" s="4"/>
      <c r="CG383" s="4"/>
      <c r="CH383" s="4"/>
      <c r="CI383" s="4"/>
      <c r="CJ383" s="4"/>
      <c r="CK383" s="4"/>
      <c r="CL383" s="4"/>
      <c r="CM383" s="4"/>
      <c r="CN383" s="4"/>
      <c r="CO383" s="4"/>
      <c r="CP383" s="4"/>
      <c r="CQ383" s="4"/>
      <c r="CR383" s="4"/>
      <c r="CS383" s="4"/>
      <c r="CT383" s="4"/>
      <c r="CU383" s="4"/>
      <c r="CV383" s="4"/>
      <c r="CW383" s="4"/>
      <c r="CX383" s="4"/>
      <c r="CY383" s="4"/>
      <c r="CZ383" s="4"/>
      <c r="DA383" s="4"/>
      <c r="DB383" s="4"/>
      <c r="DC383" s="4"/>
      <c r="DD383" s="4"/>
      <c r="DE383" s="4"/>
      <c r="DF383" s="4"/>
      <c r="DG383" s="4"/>
      <c r="DH383" s="4"/>
      <c r="DI383" s="4"/>
      <c r="DJ383" s="4"/>
      <c r="DK383" s="4"/>
      <c r="DL383" s="4"/>
      <c r="DM383" s="4"/>
      <c r="DN383" s="4"/>
      <c r="DO383" s="4"/>
      <c r="DP383" s="4"/>
      <c r="DQ383" s="4"/>
      <c r="DR383" s="4"/>
      <c r="DS383" s="4"/>
      <c r="DT383" s="4"/>
      <c r="DU383" s="4"/>
      <c r="DV383" s="4"/>
      <c r="DW383" s="4"/>
      <c r="DX383" s="4"/>
      <c r="DY383" s="4"/>
    </row>
    <row r="384" spans="1:129" x14ac:dyDescent="0.25">
      <c r="A384" s="4"/>
      <c r="B384" s="4"/>
      <c r="C384" s="4"/>
      <c r="D384" s="4"/>
      <c r="E384" s="4"/>
      <c r="F384" s="4"/>
      <c r="G384" s="3"/>
      <c r="H384" s="4"/>
      <c r="I384" s="3"/>
      <c r="J384" s="4"/>
      <c r="K384" s="3"/>
      <c r="L384" s="4"/>
      <c r="M384" s="3"/>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c r="BS384" s="4"/>
      <c r="BT384" s="4"/>
      <c r="BU384" s="4"/>
      <c r="BV384" s="4"/>
      <c r="BW384" s="4"/>
      <c r="BX384" s="4"/>
      <c r="BY384" s="4"/>
      <c r="BZ384" s="4"/>
      <c r="CA384" s="4"/>
      <c r="CB384" s="4"/>
      <c r="CC384" s="4"/>
      <c r="CD384" s="4"/>
      <c r="CE384" s="4"/>
      <c r="CF384" s="4"/>
      <c r="CG384" s="4"/>
      <c r="CH384" s="4"/>
      <c r="CI384" s="4"/>
      <c r="CJ384" s="4"/>
      <c r="CK384" s="4"/>
      <c r="CL384" s="4"/>
      <c r="CM384" s="4"/>
      <c r="CN384" s="4"/>
      <c r="CO384" s="4"/>
      <c r="CP384" s="4"/>
      <c r="CQ384" s="4"/>
      <c r="CR384" s="4"/>
      <c r="CS384" s="4"/>
      <c r="CT384" s="4"/>
      <c r="CU384" s="4"/>
      <c r="CV384" s="4"/>
      <c r="CW384" s="4"/>
      <c r="CX384" s="4"/>
      <c r="CY384" s="4"/>
      <c r="CZ384" s="4"/>
      <c r="DA384" s="4"/>
      <c r="DB384" s="4"/>
      <c r="DC384" s="4"/>
      <c r="DD384" s="4"/>
      <c r="DE384" s="4"/>
      <c r="DF384" s="4"/>
      <c r="DG384" s="4"/>
      <c r="DH384" s="4"/>
      <c r="DI384" s="4"/>
      <c r="DJ384" s="4"/>
      <c r="DK384" s="4"/>
      <c r="DL384" s="4"/>
      <c r="DM384" s="4"/>
      <c r="DN384" s="4"/>
      <c r="DO384" s="4"/>
      <c r="DP384" s="4"/>
      <c r="DQ384" s="4"/>
      <c r="DR384" s="4"/>
      <c r="DS384" s="4"/>
      <c r="DT384" s="4"/>
      <c r="DU384" s="4"/>
      <c r="DV384" s="4"/>
      <c r="DW384" s="4"/>
      <c r="DX384" s="4"/>
      <c r="DY384" s="4"/>
    </row>
    <row r="385" spans="1:129" x14ac:dyDescent="0.25">
      <c r="A385" s="4"/>
      <c r="B385" s="4"/>
      <c r="C385" s="4"/>
      <c r="D385" s="4"/>
      <c r="E385" s="4"/>
      <c r="F385" s="4"/>
      <c r="G385" s="3"/>
      <c r="H385" s="4"/>
      <c r="I385" s="3"/>
      <c r="J385" s="4"/>
      <c r="K385" s="3"/>
      <c r="L385" s="4"/>
      <c r="M385" s="3"/>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c r="BT385" s="4"/>
      <c r="BU385" s="4"/>
      <c r="BV385" s="4"/>
      <c r="BW385" s="4"/>
      <c r="BX385" s="4"/>
      <c r="BY385" s="4"/>
      <c r="BZ385" s="4"/>
      <c r="CA385" s="4"/>
      <c r="CB385" s="4"/>
      <c r="CC385" s="4"/>
      <c r="CD385" s="4"/>
      <c r="CE385" s="4"/>
      <c r="CF385" s="4"/>
      <c r="CG385" s="4"/>
      <c r="CH385" s="4"/>
      <c r="CI385" s="4"/>
      <c r="CJ385" s="4"/>
      <c r="CK385" s="4"/>
      <c r="CL385" s="4"/>
      <c r="CM385" s="4"/>
      <c r="CN385" s="4"/>
      <c r="CO385" s="4"/>
      <c r="CP385" s="4"/>
      <c r="CQ385" s="4"/>
      <c r="CR385" s="4"/>
      <c r="CS385" s="4"/>
      <c r="CT385" s="4"/>
      <c r="CU385" s="4"/>
      <c r="CV385" s="4"/>
      <c r="CW385" s="4"/>
      <c r="CX385" s="4"/>
      <c r="CY385" s="4"/>
      <c r="CZ385" s="4"/>
      <c r="DA385" s="4"/>
      <c r="DB385" s="4"/>
      <c r="DC385" s="4"/>
      <c r="DD385" s="4"/>
      <c r="DE385" s="4"/>
      <c r="DF385" s="4"/>
      <c r="DG385" s="4"/>
      <c r="DH385" s="4"/>
      <c r="DI385" s="4"/>
      <c r="DJ385" s="4"/>
      <c r="DK385" s="4"/>
      <c r="DL385" s="4"/>
      <c r="DM385" s="4"/>
      <c r="DN385" s="4"/>
      <c r="DO385" s="4"/>
      <c r="DP385" s="4"/>
      <c r="DQ385" s="4"/>
      <c r="DR385" s="4"/>
      <c r="DS385" s="4"/>
      <c r="DT385" s="4"/>
      <c r="DU385" s="4"/>
      <c r="DV385" s="4"/>
      <c r="DW385" s="4"/>
      <c r="DX385" s="4"/>
      <c r="DY385" s="4"/>
    </row>
    <row r="386" spans="1:129" x14ac:dyDescent="0.25">
      <c r="A386" s="4"/>
      <c r="B386" s="4"/>
      <c r="C386" s="4"/>
      <c r="D386" s="4"/>
      <c r="E386" s="4"/>
      <c r="F386" s="4"/>
      <c r="G386" s="3"/>
      <c r="H386" s="4"/>
      <c r="I386" s="3"/>
      <c r="J386" s="4"/>
      <c r="K386" s="3"/>
      <c r="L386" s="4"/>
      <c r="M386" s="3"/>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4"/>
      <c r="BP386" s="4"/>
      <c r="BQ386" s="4"/>
      <c r="BR386" s="4"/>
      <c r="BS386" s="4"/>
      <c r="BT386" s="4"/>
      <c r="BU386" s="4"/>
      <c r="BV386" s="4"/>
      <c r="BW386" s="4"/>
      <c r="BX386" s="4"/>
      <c r="BY386" s="4"/>
      <c r="BZ386" s="4"/>
      <c r="CA386" s="4"/>
      <c r="CB386" s="4"/>
      <c r="CC386" s="4"/>
      <c r="CD386" s="4"/>
      <c r="CE386" s="4"/>
      <c r="CF386" s="4"/>
      <c r="CG386" s="4"/>
      <c r="CH386" s="4"/>
      <c r="CI386" s="4"/>
      <c r="CJ386" s="4"/>
      <c r="CK386" s="4"/>
      <c r="CL386" s="4"/>
      <c r="CM386" s="4"/>
      <c r="CN386" s="4"/>
      <c r="CO386" s="4"/>
      <c r="CP386" s="4"/>
      <c r="CQ386" s="4"/>
      <c r="CR386" s="4"/>
      <c r="CS386" s="4"/>
      <c r="CT386" s="4"/>
      <c r="CU386" s="4"/>
      <c r="CV386" s="4"/>
      <c r="CW386" s="4"/>
      <c r="CX386" s="4"/>
      <c r="CY386" s="4"/>
      <c r="CZ386" s="4"/>
      <c r="DA386" s="4"/>
      <c r="DB386" s="4"/>
      <c r="DC386" s="4"/>
      <c r="DD386" s="4"/>
      <c r="DE386" s="4"/>
      <c r="DF386" s="4"/>
      <c r="DG386" s="4"/>
      <c r="DH386" s="4"/>
      <c r="DI386" s="4"/>
      <c r="DJ386" s="4"/>
      <c r="DK386" s="4"/>
      <c r="DL386" s="4"/>
      <c r="DM386" s="4"/>
      <c r="DN386" s="4"/>
      <c r="DO386" s="4"/>
      <c r="DP386" s="4"/>
      <c r="DQ386" s="4"/>
      <c r="DR386" s="4"/>
      <c r="DS386" s="4"/>
      <c r="DT386" s="4"/>
      <c r="DU386" s="4"/>
      <c r="DV386" s="4"/>
      <c r="DW386" s="4"/>
      <c r="DX386" s="4"/>
      <c r="DY386" s="4"/>
    </row>
    <row r="387" spans="1:129" x14ac:dyDescent="0.25">
      <c r="A387" s="4"/>
      <c r="B387" s="4"/>
      <c r="C387" s="4"/>
      <c r="D387" s="4"/>
      <c r="E387" s="4"/>
      <c r="F387" s="4"/>
      <c r="G387" s="3"/>
      <c r="H387" s="4"/>
      <c r="I387" s="3"/>
      <c r="J387" s="4"/>
      <c r="K387" s="3"/>
      <c r="L387" s="4"/>
      <c r="M387" s="3"/>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4"/>
      <c r="BP387" s="4"/>
      <c r="BQ387" s="4"/>
      <c r="BR387" s="4"/>
      <c r="BS387" s="4"/>
      <c r="BT387" s="4"/>
      <c r="BU387" s="4"/>
      <c r="BV387" s="4"/>
      <c r="BW387" s="4"/>
      <c r="BX387" s="4"/>
      <c r="BY387" s="4"/>
      <c r="BZ387" s="4"/>
      <c r="CA387" s="4"/>
      <c r="CB387" s="4"/>
      <c r="CC387" s="4"/>
      <c r="CD387" s="4"/>
      <c r="CE387" s="4"/>
      <c r="CF387" s="4"/>
      <c r="CG387" s="4"/>
      <c r="CH387" s="4"/>
      <c r="CI387" s="4"/>
      <c r="CJ387" s="4"/>
      <c r="CK387" s="4"/>
      <c r="CL387" s="4"/>
      <c r="CM387" s="4"/>
      <c r="CN387" s="4"/>
      <c r="CO387" s="4"/>
      <c r="CP387" s="4"/>
      <c r="CQ387" s="4"/>
      <c r="CR387" s="4"/>
      <c r="CS387" s="4"/>
      <c r="CT387" s="4"/>
      <c r="CU387" s="4"/>
      <c r="CV387" s="4"/>
      <c r="CW387" s="4"/>
      <c r="CX387" s="4"/>
      <c r="CY387" s="4"/>
      <c r="CZ387" s="4"/>
      <c r="DA387" s="4"/>
      <c r="DB387" s="4"/>
      <c r="DC387" s="4"/>
      <c r="DD387" s="4"/>
      <c r="DE387" s="4"/>
      <c r="DF387" s="4"/>
      <c r="DG387" s="4"/>
      <c r="DH387" s="4"/>
      <c r="DI387" s="4"/>
      <c r="DJ387" s="4"/>
      <c r="DK387" s="4"/>
      <c r="DL387" s="4"/>
      <c r="DM387" s="4"/>
      <c r="DN387" s="4"/>
      <c r="DO387" s="4"/>
      <c r="DP387" s="4"/>
      <c r="DQ387" s="4"/>
      <c r="DR387" s="4"/>
      <c r="DS387" s="4"/>
      <c r="DT387" s="4"/>
      <c r="DU387" s="4"/>
      <c r="DV387" s="4"/>
      <c r="DW387" s="4"/>
      <c r="DX387" s="4"/>
      <c r="DY387" s="4"/>
    </row>
    <row r="388" spans="1:129" x14ac:dyDescent="0.25">
      <c r="A388" s="4"/>
      <c r="B388" s="4"/>
      <c r="C388" s="4"/>
      <c r="D388" s="4"/>
      <c r="E388" s="4"/>
      <c r="F388" s="4"/>
      <c r="G388" s="3"/>
      <c r="H388" s="4"/>
      <c r="I388" s="3"/>
      <c r="J388" s="4"/>
      <c r="K388" s="3"/>
      <c r="L388" s="4"/>
      <c r="M388" s="3"/>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4"/>
      <c r="BP388" s="4"/>
      <c r="BQ388" s="4"/>
      <c r="BR388" s="4"/>
      <c r="BS388" s="4"/>
      <c r="BT388" s="4"/>
      <c r="BU388" s="4"/>
      <c r="BV388" s="4"/>
      <c r="BW388" s="4"/>
      <c r="BX388" s="4"/>
      <c r="BY388" s="4"/>
      <c r="BZ388" s="4"/>
      <c r="CA388" s="4"/>
      <c r="CB388" s="4"/>
      <c r="CC388" s="4"/>
      <c r="CD388" s="4"/>
      <c r="CE388" s="4"/>
      <c r="CF388" s="4"/>
      <c r="CG388" s="4"/>
      <c r="CH388" s="4"/>
      <c r="CI388" s="4"/>
      <c r="CJ388" s="4"/>
      <c r="CK388" s="4"/>
      <c r="CL388" s="4"/>
      <c r="CM388" s="4"/>
      <c r="CN388" s="4"/>
      <c r="CO388" s="4"/>
      <c r="CP388" s="4"/>
      <c r="CQ388" s="4"/>
      <c r="CR388" s="4"/>
      <c r="CS388" s="4"/>
      <c r="CT388" s="4"/>
      <c r="CU388" s="4"/>
      <c r="CV388" s="4"/>
      <c r="CW388" s="4"/>
      <c r="CX388" s="4"/>
      <c r="CY388" s="4"/>
      <c r="CZ388" s="4"/>
      <c r="DA388" s="4"/>
      <c r="DB388" s="4"/>
      <c r="DC388" s="4"/>
      <c r="DD388" s="4"/>
      <c r="DE388" s="4"/>
      <c r="DF388" s="4"/>
      <c r="DG388" s="4"/>
      <c r="DH388" s="4"/>
      <c r="DI388" s="4"/>
      <c r="DJ388" s="4"/>
      <c r="DK388" s="4"/>
      <c r="DL388" s="4"/>
      <c r="DM388" s="4"/>
      <c r="DN388" s="4"/>
      <c r="DO388" s="4"/>
      <c r="DP388" s="4"/>
      <c r="DQ388" s="4"/>
      <c r="DR388" s="4"/>
      <c r="DS388" s="4"/>
      <c r="DT388" s="4"/>
      <c r="DU388" s="4"/>
      <c r="DV388" s="4"/>
      <c r="DW388" s="4"/>
      <c r="DX388" s="4"/>
      <c r="DY388" s="4"/>
    </row>
    <row r="389" spans="1:129" x14ac:dyDescent="0.25">
      <c r="A389" s="4"/>
      <c r="B389" s="4"/>
      <c r="C389" s="4"/>
      <c r="D389" s="4"/>
      <c r="E389" s="4"/>
      <c r="F389" s="4"/>
      <c r="G389" s="3"/>
      <c r="H389" s="4"/>
      <c r="I389" s="3"/>
      <c r="J389" s="4"/>
      <c r="K389" s="3"/>
      <c r="L389" s="4"/>
      <c r="M389" s="3"/>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c r="BS389" s="4"/>
      <c r="BT389" s="4"/>
      <c r="BU389" s="4"/>
      <c r="BV389" s="4"/>
      <c r="BW389" s="4"/>
      <c r="BX389" s="4"/>
      <c r="BY389" s="4"/>
      <c r="BZ389" s="4"/>
      <c r="CA389" s="4"/>
      <c r="CB389" s="4"/>
      <c r="CC389" s="4"/>
      <c r="CD389" s="4"/>
      <c r="CE389" s="4"/>
      <c r="CF389" s="4"/>
      <c r="CG389" s="4"/>
      <c r="CH389" s="4"/>
      <c r="CI389" s="4"/>
      <c r="CJ389" s="4"/>
      <c r="CK389" s="4"/>
      <c r="CL389" s="4"/>
      <c r="CM389" s="4"/>
      <c r="CN389" s="4"/>
      <c r="CO389" s="4"/>
      <c r="CP389" s="4"/>
      <c r="CQ389" s="4"/>
      <c r="CR389" s="4"/>
      <c r="CS389" s="4"/>
      <c r="CT389" s="4"/>
      <c r="CU389" s="4"/>
      <c r="CV389" s="4"/>
      <c r="CW389" s="4"/>
      <c r="CX389" s="4"/>
      <c r="CY389" s="4"/>
      <c r="CZ389" s="4"/>
      <c r="DA389" s="4"/>
      <c r="DB389" s="4"/>
      <c r="DC389" s="4"/>
      <c r="DD389" s="4"/>
      <c r="DE389" s="4"/>
      <c r="DF389" s="4"/>
      <c r="DG389" s="4"/>
      <c r="DH389" s="4"/>
      <c r="DI389" s="4"/>
      <c r="DJ389" s="4"/>
      <c r="DK389" s="4"/>
      <c r="DL389" s="4"/>
      <c r="DM389" s="4"/>
      <c r="DN389" s="4"/>
      <c r="DO389" s="4"/>
      <c r="DP389" s="4"/>
      <c r="DQ389" s="4"/>
      <c r="DR389" s="4"/>
      <c r="DS389" s="4"/>
      <c r="DT389" s="4"/>
      <c r="DU389" s="4"/>
      <c r="DV389" s="4"/>
      <c r="DW389" s="4"/>
      <c r="DX389" s="4"/>
      <c r="DY389" s="4"/>
    </row>
    <row r="390" spans="1:129" x14ac:dyDescent="0.25">
      <c r="A390" s="4"/>
      <c r="B390" s="4"/>
      <c r="C390" s="4"/>
      <c r="D390" s="4"/>
      <c r="E390" s="4"/>
      <c r="F390" s="4"/>
      <c r="G390" s="3"/>
      <c r="H390" s="4"/>
      <c r="I390" s="3"/>
      <c r="J390" s="4"/>
      <c r="K390" s="3"/>
      <c r="L390" s="4"/>
      <c r="M390" s="3"/>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c r="BS390" s="4"/>
      <c r="BT390" s="4"/>
      <c r="BU390" s="4"/>
      <c r="BV390" s="4"/>
      <c r="BW390" s="4"/>
      <c r="BX390" s="4"/>
      <c r="BY390" s="4"/>
      <c r="BZ390" s="4"/>
      <c r="CA390" s="4"/>
      <c r="CB390" s="4"/>
      <c r="CC390" s="4"/>
      <c r="CD390" s="4"/>
      <c r="CE390" s="4"/>
      <c r="CF390" s="4"/>
      <c r="CG390" s="4"/>
      <c r="CH390" s="4"/>
      <c r="CI390" s="4"/>
      <c r="CJ390" s="4"/>
      <c r="CK390" s="4"/>
      <c r="CL390" s="4"/>
      <c r="CM390" s="4"/>
      <c r="CN390" s="4"/>
      <c r="CO390" s="4"/>
      <c r="CP390" s="4"/>
      <c r="CQ390" s="4"/>
      <c r="CR390" s="4"/>
      <c r="CS390" s="4"/>
      <c r="CT390" s="4"/>
      <c r="CU390" s="4"/>
      <c r="CV390" s="4"/>
      <c r="CW390" s="4"/>
      <c r="CX390" s="4"/>
      <c r="CY390" s="4"/>
      <c r="CZ390" s="4"/>
      <c r="DA390" s="4"/>
      <c r="DB390" s="4"/>
      <c r="DC390" s="4"/>
      <c r="DD390" s="4"/>
      <c r="DE390" s="4"/>
      <c r="DF390" s="4"/>
      <c r="DG390" s="4"/>
      <c r="DH390" s="4"/>
      <c r="DI390" s="4"/>
      <c r="DJ390" s="4"/>
      <c r="DK390" s="4"/>
      <c r="DL390" s="4"/>
      <c r="DM390" s="4"/>
      <c r="DN390" s="4"/>
      <c r="DO390" s="4"/>
      <c r="DP390" s="4"/>
      <c r="DQ390" s="4"/>
      <c r="DR390" s="4"/>
      <c r="DS390" s="4"/>
      <c r="DT390" s="4"/>
      <c r="DU390" s="4"/>
      <c r="DV390" s="4"/>
      <c r="DW390" s="4"/>
      <c r="DX390" s="4"/>
      <c r="DY390" s="4"/>
    </row>
  </sheetData>
  <mergeCells count="2">
    <mergeCell ref="A1:W1"/>
    <mergeCell ref="AK1:DB1"/>
  </mergeCells>
  <dataValidations count="1">
    <dataValidation type="list" allowBlank="1" showInputMessage="1" showErrorMessage="1" sqref="E3:E122">
      <formula1>Status</formula1>
    </dataValidation>
  </dataValidation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22"/>
  <sheetViews>
    <sheetView topLeftCell="A46" workbookViewId="0">
      <selection activeCell="D10" sqref="D10"/>
    </sheetView>
  </sheetViews>
  <sheetFormatPr defaultRowHeight="15" x14ac:dyDescent="0.25"/>
  <cols>
    <col min="1" max="1" width="43.7109375" style="10" customWidth="1"/>
    <col min="2" max="2" width="20.7109375" style="36" customWidth="1"/>
    <col min="3" max="3" width="19.7109375" style="1" customWidth="1"/>
    <col min="4" max="4" width="21.42578125" style="1" customWidth="1"/>
    <col min="5" max="5" width="22.5703125" customWidth="1"/>
    <col min="6" max="6" width="22.7109375" style="1" customWidth="1"/>
    <col min="7" max="7" width="23.5703125" customWidth="1"/>
    <col min="8" max="8" width="21.85546875" style="1" customWidth="1"/>
    <col min="9" max="9" width="16" customWidth="1"/>
    <col min="11" max="11" width="10.85546875" bestFit="1" customWidth="1"/>
    <col min="12" max="12" width="11.7109375" customWidth="1"/>
    <col min="13" max="13" width="10.28515625" bestFit="1" customWidth="1"/>
    <col min="14" max="14" width="10.85546875" bestFit="1" customWidth="1"/>
  </cols>
  <sheetData>
    <row r="1" spans="1:31" ht="35.25" customHeight="1" thickBot="1" x14ac:dyDescent="0.4">
      <c r="A1" s="130" t="s">
        <v>50</v>
      </c>
      <c r="B1" s="131"/>
      <c r="C1" s="132"/>
      <c r="D1" s="14"/>
      <c r="E1" s="14"/>
      <c r="F1" s="14"/>
      <c r="G1" s="14"/>
      <c r="H1" s="15"/>
      <c r="I1" s="6"/>
      <c r="J1" s="6"/>
      <c r="K1" s="6"/>
      <c r="L1" s="6"/>
      <c r="M1" s="6"/>
      <c r="N1" s="6"/>
      <c r="O1" s="4"/>
      <c r="P1" s="4"/>
      <c r="Q1" s="4"/>
      <c r="R1" s="4"/>
      <c r="S1" s="4"/>
      <c r="T1" s="4"/>
      <c r="U1" s="4"/>
      <c r="V1" s="4"/>
      <c r="W1" s="4"/>
      <c r="X1" s="4"/>
      <c r="Y1" s="4"/>
      <c r="Z1" s="4"/>
      <c r="AA1" s="4"/>
      <c r="AB1" s="4"/>
      <c r="AC1" s="4"/>
      <c r="AD1" s="4"/>
      <c r="AE1" s="4"/>
    </row>
    <row r="2" spans="1:31" ht="15.75" thickBot="1" x14ac:dyDescent="0.3">
      <c r="A2" s="98" t="s">
        <v>47</v>
      </c>
      <c r="B2" s="133">
        <v>101</v>
      </c>
      <c r="C2" s="134"/>
      <c r="D2" s="5"/>
      <c r="E2" s="4"/>
      <c r="F2" s="3"/>
      <c r="G2" s="4"/>
      <c r="H2" s="3"/>
      <c r="I2" s="4"/>
      <c r="J2" s="4"/>
      <c r="K2" s="4"/>
      <c r="L2" s="4"/>
      <c r="M2" s="4"/>
      <c r="N2" s="4"/>
      <c r="O2" s="4"/>
      <c r="P2" s="4"/>
      <c r="Q2" s="4"/>
      <c r="R2" s="4"/>
      <c r="S2" s="4"/>
      <c r="T2" s="4"/>
      <c r="U2" s="4"/>
      <c r="V2" s="4"/>
      <c r="W2" s="4"/>
      <c r="X2" s="4"/>
      <c r="Y2" s="4"/>
      <c r="Z2" s="4"/>
      <c r="AA2" s="4"/>
      <c r="AB2" s="4"/>
      <c r="AC2" s="4"/>
      <c r="AD2" s="4"/>
      <c r="AE2" s="4"/>
    </row>
    <row r="3" spans="1:31" ht="15.75" thickBot="1" x14ac:dyDescent="0.3">
      <c r="A3" s="100" t="s">
        <v>43</v>
      </c>
      <c r="B3" s="135" t="str">
        <f>IF('Participant Log'!B3="","",VLOOKUP(B2,'Participant Log'!A3:W51,4,0))</f>
        <v>Postpartum</v>
      </c>
      <c r="C3" s="136"/>
      <c r="D3" s="5"/>
      <c r="E3" s="4"/>
      <c r="F3" s="3"/>
      <c r="G3" s="4"/>
      <c r="H3" s="3"/>
      <c r="I3" s="4"/>
      <c r="J3" s="4"/>
      <c r="K3" s="4"/>
      <c r="L3" s="4"/>
      <c r="M3" s="4"/>
      <c r="N3" s="4"/>
      <c r="O3" s="4"/>
      <c r="P3" s="4"/>
      <c r="Q3" s="4"/>
      <c r="R3" s="4"/>
      <c r="S3" s="4"/>
      <c r="T3" s="4"/>
      <c r="U3" s="4"/>
      <c r="V3" s="4"/>
      <c r="W3" s="4"/>
      <c r="X3" s="4"/>
      <c r="Y3" s="4"/>
      <c r="Z3" s="4"/>
      <c r="AA3" s="4"/>
      <c r="AB3" s="4"/>
      <c r="AC3" s="4"/>
      <c r="AD3" s="4"/>
      <c r="AE3" s="4"/>
    </row>
    <row r="4" spans="1:31" ht="15.75" thickBot="1" x14ac:dyDescent="0.3">
      <c r="A4" s="101" t="s">
        <v>1</v>
      </c>
      <c r="B4" s="137">
        <f>IF('Participant Log'!B3="","",VLOOKUP(B2,'Participant Log'!A3:W51,2,0))</f>
        <v>41871</v>
      </c>
      <c r="C4" s="138"/>
      <c r="D4" s="5"/>
      <c r="E4" s="4"/>
      <c r="F4" s="3"/>
      <c r="G4" s="4"/>
      <c r="H4" s="3"/>
      <c r="I4" s="4"/>
      <c r="J4" s="4"/>
      <c r="K4" s="4"/>
      <c r="L4" s="4"/>
      <c r="M4" s="4"/>
      <c r="N4" s="4"/>
      <c r="O4" s="4"/>
      <c r="P4" s="4"/>
      <c r="Q4" s="4"/>
      <c r="R4" s="4"/>
      <c r="S4" s="4"/>
      <c r="T4" s="4"/>
      <c r="U4" s="4"/>
      <c r="V4" s="4"/>
      <c r="W4" s="4"/>
      <c r="X4" s="4"/>
      <c r="Y4" s="4"/>
      <c r="Z4" s="4"/>
      <c r="AA4" s="4"/>
      <c r="AB4" s="4"/>
      <c r="AC4" s="4"/>
      <c r="AD4" s="4"/>
      <c r="AE4" s="4"/>
    </row>
    <row r="5" spans="1:31" ht="15.75" thickBot="1" x14ac:dyDescent="0.3">
      <c r="A5" s="102" t="s">
        <v>2</v>
      </c>
      <c r="B5" s="139">
        <f>IF('Participant Log'!C3="","",VLOOKUP(B2,'Participant Log'!A3:W51,3,0))</f>
        <v>41773</v>
      </c>
      <c r="C5" s="140"/>
      <c r="D5" s="5"/>
      <c r="E5" s="4"/>
      <c r="F5" s="3"/>
      <c r="G5" s="4"/>
      <c r="H5" s="3"/>
      <c r="I5" s="4"/>
      <c r="J5" s="4"/>
      <c r="K5" s="4"/>
      <c r="L5" s="4"/>
      <c r="M5" s="4"/>
      <c r="N5" s="4"/>
      <c r="O5" s="4"/>
      <c r="P5" s="4"/>
      <c r="Q5" s="4"/>
      <c r="R5" s="4"/>
      <c r="S5" s="4"/>
      <c r="T5" s="4"/>
      <c r="U5" s="4"/>
      <c r="V5" s="4"/>
      <c r="W5" s="4"/>
      <c r="X5" s="4"/>
      <c r="Y5" s="4"/>
      <c r="Z5" s="4"/>
      <c r="AA5" s="4"/>
      <c r="AB5" s="4"/>
      <c r="AC5" s="4"/>
      <c r="AD5" s="4"/>
      <c r="AE5" s="4"/>
    </row>
    <row r="6" spans="1:31" x14ac:dyDescent="0.25">
      <c r="A6" s="99" t="s">
        <v>52</v>
      </c>
      <c r="B6" s="128" t="str">
        <f>IF('Participant Log'!E3="","",VLOOKUP(B2,'Participant Log'!A3:W51,5,0))</f>
        <v>Discharged by Program</v>
      </c>
      <c r="C6" s="129"/>
      <c r="D6" s="5"/>
      <c r="E6" s="4"/>
      <c r="F6" s="3"/>
      <c r="G6" s="4"/>
      <c r="H6" s="3"/>
      <c r="I6" s="4"/>
      <c r="J6" s="4"/>
      <c r="K6" s="4"/>
      <c r="L6" s="4"/>
      <c r="M6" s="4"/>
      <c r="N6" s="4"/>
      <c r="O6" s="4"/>
      <c r="P6" s="4"/>
      <c r="Q6" s="4"/>
      <c r="R6" s="4"/>
      <c r="S6" s="4"/>
      <c r="T6" s="4"/>
      <c r="U6" s="4"/>
      <c r="V6" s="4"/>
      <c r="W6" s="4"/>
      <c r="X6" s="4"/>
      <c r="Y6" s="4"/>
      <c r="Z6" s="4"/>
      <c r="AA6" s="4"/>
      <c r="AB6" s="4"/>
      <c r="AC6" s="4"/>
      <c r="AD6" s="4"/>
      <c r="AE6" s="4"/>
    </row>
    <row r="7" spans="1:31" ht="39.75" customHeight="1" x14ac:dyDescent="0.3">
      <c r="A7" s="50" t="s">
        <v>17</v>
      </c>
      <c r="B7" s="54" t="s">
        <v>13</v>
      </c>
      <c r="C7" s="52" t="s">
        <v>18</v>
      </c>
      <c r="D7" s="12"/>
      <c r="E7" s="29" t="s">
        <v>27</v>
      </c>
      <c r="F7" s="12"/>
      <c r="G7" s="12"/>
      <c r="H7" s="12"/>
      <c r="I7" s="13"/>
      <c r="J7" s="4"/>
      <c r="K7" s="4"/>
      <c r="L7" s="4"/>
      <c r="M7" s="4"/>
      <c r="N7" s="4"/>
      <c r="O7" s="4"/>
      <c r="P7" s="4"/>
      <c r="Q7" s="4"/>
      <c r="R7" s="4"/>
      <c r="S7" s="4"/>
      <c r="T7" s="4"/>
      <c r="U7" s="4"/>
      <c r="V7" s="4"/>
      <c r="W7" s="4"/>
      <c r="X7" s="4"/>
      <c r="Y7" s="4"/>
      <c r="Z7" s="4"/>
      <c r="AA7" s="4"/>
      <c r="AB7" s="4"/>
      <c r="AC7" s="4"/>
      <c r="AD7" s="4"/>
      <c r="AE7" s="4"/>
    </row>
    <row r="8" spans="1:31" ht="30" customHeight="1" thickBot="1" x14ac:dyDescent="0.3">
      <c r="A8" s="61" t="str">
        <f>IF('Tool Names and Timepoints'!C2="","",'Tool Names and Timepoints'!C2)</f>
        <v>Tool Name Timepoint</v>
      </c>
      <c r="B8" s="62">
        <f>B4</f>
        <v>41871</v>
      </c>
      <c r="C8" s="63" t="str">
        <f>IF(VLOOKUP(B2,'Participant Log'!A3:DB100,7,0)=0,"",VLOOKUP(B2,'Participant Log'!A3:DB100,7,0))</f>
        <v/>
      </c>
      <c r="D8" s="4"/>
      <c r="E8" s="4"/>
      <c r="F8" s="4"/>
      <c r="G8" s="4"/>
      <c r="H8" s="4"/>
      <c r="I8" s="4"/>
      <c r="J8" s="4"/>
      <c r="K8" s="4"/>
      <c r="L8" s="4"/>
      <c r="M8" s="4"/>
      <c r="N8" s="4"/>
      <c r="O8" s="4"/>
      <c r="P8" s="4"/>
      <c r="Q8" s="4"/>
      <c r="R8" s="4"/>
      <c r="S8" s="4"/>
      <c r="T8" s="4"/>
      <c r="U8" s="4"/>
      <c r="V8" s="4"/>
      <c r="W8" s="4"/>
      <c r="X8" s="4"/>
      <c r="Y8" s="4"/>
      <c r="Z8" s="4"/>
      <c r="AA8" s="4"/>
      <c r="AB8" s="4"/>
      <c r="AC8" s="4"/>
      <c r="AD8" s="4"/>
      <c r="AE8" s="4"/>
    </row>
    <row r="9" spans="1:31" ht="30" customHeight="1" thickBot="1" x14ac:dyDescent="0.3">
      <c r="A9" s="64" t="str">
        <f>IF('Tool Names and Timepoints'!C3="","",'Tool Names and Timepoints'!C3)</f>
        <v>Tool Name Timepoint</v>
      </c>
      <c r="B9" s="65">
        <f>IF(B4="","",EDATE(B4,1))</f>
        <v>41902</v>
      </c>
      <c r="C9" s="59" t="str">
        <f>IF(VLOOKUP(B2,'Participant Log'!A3:DB100,8,0)=0,"",VLOOKUP(B2,'Participant Log'!A3:DB100,8,0))</f>
        <v/>
      </c>
      <c r="D9" s="4"/>
      <c r="E9" s="4"/>
      <c r="F9" s="4"/>
      <c r="G9" s="4"/>
      <c r="H9" s="4"/>
      <c r="I9" s="4"/>
      <c r="J9" s="4"/>
      <c r="K9" s="4"/>
      <c r="L9" s="4"/>
      <c r="M9" s="4"/>
      <c r="N9" s="4"/>
      <c r="O9" s="4"/>
      <c r="P9" s="4"/>
      <c r="Q9" s="4"/>
      <c r="R9" s="4"/>
      <c r="S9" s="4"/>
      <c r="T9" s="4"/>
      <c r="U9" s="4"/>
      <c r="V9" s="4"/>
      <c r="W9" s="4"/>
      <c r="X9" s="4"/>
      <c r="Y9" s="4"/>
      <c r="Z9" s="4"/>
      <c r="AA9" s="4"/>
      <c r="AB9" s="4"/>
      <c r="AC9" s="4"/>
      <c r="AD9" s="4"/>
      <c r="AE9" s="4"/>
    </row>
    <row r="10" spans="1:31" ht="30" customHeight="1" thickBot="1" x14ac:dyDescent="0.3">
      <c r="A10" s="66" t="str">
        <f>IF('Tool Names and Timepoints'!C4="","",'Tool Names and Timepoints'!C4)</f>
        <v>Tool Name Timepoint</v>
      </c>
      <c r="B10" s="67">
        <f>IF(B4="","",EDATE(B4,1))</f>
        <v>41902</v>
      </c>
      <c r="C10" s="63" t="str">
        <f>IF(VLOOKUP(B2,'Participant Log'!A3:DB100,9,0)=0,"",VLOOKUP(B2,'Participant Log'!A3:DB100,9,0))</f>
        <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30" customHeight="1" thickBot="1" x14ac:dyDescent="0.3">
      <c r="A11" s="68" t="str">
        <f>IF('Tool Names and Timepoints'!C5="","",'Tool Names and Timepoints'!C5)</f>
        <v>Tool Name Timepoint</v>
      </c>
      <c r="B11" s="69">
        <f>IF(B4="","",EDATE(B4,1))</f>
        <v>41902</v>
      </c>
      <c r="C11" s="59" t="str">
        <f>IF(VLOOKUP(B2,'Participant Log'!A3:DB100,10,0)=0,"",VLOOKUP(B2,'Participant Log'!A3:DB100,10,0))</f>
        <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30" customHeight="1" thickBot="1" x14ac:dyDescent="0.3">
      <c r="A12" s="70" t="str">
        <f>IF('Tool Names and Timepoints'!C6="","",'Tool Names and Timepoints'!C6)</f>
        <v>Tool Name Timepoint</v>
      </c>
      <c r="B12" s="71">
        <f>IF(B4="","",EDATE(B4,1))</f>
        <v>41902</v>
      </c>
      <c r="C12" s="63" t="str">
        <f>IF(VLOOKUP(B2,'Participant Log'!A3:DB100,11,0)=0,"",VLOOKUP(B2,'Participant Log'!A3:DB100,11,0))</f>
        <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30" customHeight="1" thickBot="1" x14ac:dyDescent="0.3">
      <c r="A13" s="64" t="str">
        <f>IF('Tool Names and Timepoints'!C7="","",'Tool Names and Timepoints'!C7)</f>
        <v>Tool Name Timepoint</v>
      </c>
      <c r="B13" s="72">
        <f>IF(B4="","",EDATE(B4,1))</f>
        <v>41902</v>
      </c>
      <c r="C13" s="59" t="str">
        <f>IF(VLOOKUP(B2,'Participant Log'!A3:DB100,12,0)=0,"",VLOOKUP(B2,'Participant Log'!A3:DB100,12,0))</f>
        <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30" customHeight="1" thickBot="1" x14ac:dyDescent="0.3">
      <c r="A14" s="66" t="str">
        <f>IF('Tool Names and Timepoints'!C8="","",'Tool Names and Timepoints'!C8)</f>
        <v>Tool Name Timepoint</v>
      </c>
      <c r="B14" s="73">
        <f>IF(B4="","",EDATE(B4,1))</f>
        <v>41902</v>
      </c>
      <c r="C14" s="63" t="str">
        <f>IF(VLOOKUP(B2,'Participant Log'!A3:DB100,13,0)=0,"",VLOOKUP(B2,'Participant Log'!A3:DB100,13,0))</f>
        <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ht="30" customHeight="1" thickBot="1" x14ac:dyDescent="0.3">
      <c r="A15" s="68" t="str">
        <f>IF('Tool Names and Timepoints'!C9="","",'Tool Names and Timepoints'!C9)</f>
        <v>Tool Name Timepoint</v>
      </c>
      <c r="B15" s="74">
        <f>IF(B4="","",EDATE(B4,1))</f>
        <v>41902</v>
      </c>
      <c r="C15" s="59" t="str">
        <f>IF(VLOOKUP(B2,'Participant Log'!A3:DB100,14,0)=0,"",VLOOKUP(B2,'Participant Log'!A3:DB100,14,0))</f>
        <v/>
      </c>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ht="30" customHeight="1" thickBot="1" x14ac:dyDescent="0.3">
      <c r="A16" s="70" t="str">
        <f>IF('Tool Names and Timepoints'!C10="","",'Tool Names and Timepoints'!C10)</f>
        <v>Tool Name Timepoint</v>
      </c>
      <c r="B16" s="73">
        <f>IF(B4="","",EDATE(B4,1))</f>
        <v>41902</v>
      </c>
      <c r="C16" s="63" t="str">
        <f>IF(VLOOKUP(B2,'Participant Log'!A3:DB100,15,0)=0,"",VLOOKUP(B2,'Participant Log'!A3:DB100,15,0))</f>
        <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4" ht="30" customHeight="1" thickBot="1" x14ac:dyDescent="0.3">
      <c r="A17" s="75" t="str">
        <f>IF('Tool Names and Timepoints'!C11="","",'Tool Names and Timepoints'!C11)</f>
        <v>Tool Name Timepoint</v>
      </c>
      <c r="B17" s="72">
        <f>IF(B4="","",EDATE(B4,1))</f>
        <v>41902</v>
      </c>
      <c r="C17" s="59" t="str">
        <f>IF(VLOOKUP(B2,'Participant Log'!A3:DB100,16,0)=0,"",VLOOKUP(B2,'Participant Log'!A3:DB100,16,0))</f>
        <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4" ht="30" customHeight="1" thickBot="1" x14ac:dyDescent="0.3">
      <c r="A18" s="76" t="str">
        <f>IF('Tool Names and Timepoints'!C12="","",'Tool Names and Timepoints'!C12)</f>
        <v>Tool Name Timepoint</v>
      </c>
      <c r="B18" s="77">
        <f>IF(B4="","",EDATE(B4,1))</f>
        <v>41902</v>
      </c>
      <c r="C18" s="63" t="str">
        <f>IF(VLOOKUP(B2,'Participant Log'!A3:DB100,17,0)=0,"",VLOOKUP(B2,'Participant Log'!A3:DB100,17,0))</f>
        <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4" ht="30" customHeight="1" thickBot="1" x14ac:dyDescent="0.3">
      <c r="A19" s="75" t="str">
        <f>IF('Tool Names and Timepoints'!C13="","",'Tool Names and Timepoints'!C13)</f>
        <v>Tool Name Timepoint</v>
      </c>
      <c r="B19" s="72">
        <f>IF(B4="","",EDATE(B4,1))</f>
        <v>41902</v>
      </c>
      <c r="C19" s="59" t="str">
        <f>IF(VLOOKUP(B2,'Participant Log'!A3:DB100,18,0)=0,"",VLOOKUP(B2,'Participant Log'!A3:DB100,18,0))</f>
        <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4" ht="30" customHeight="1" thickBot="1" x14ac:dyDescent="0.3">
      <c r="A20" s="78" t="str">
        <f>IF('Tool Names and Timepoints'!C14="","",'Tool Names and Timepoints'!C14)</f>
        <v>Tool Name Timepoint</v>
      </c>
      <c r="B20" s="79">
        <f>IF(B4="","",EDATE(B4,1))</f>
        <v>41902</v>
      </c>
      <c r="C20" s="63" t="str">
        <f>IF(VLOOKUP(B2,'Participant Log'!A3:DB100,19,0)=0,"",VLOOKUP(B2,'Participant Log'!A3:DB100,19,0))</f>
        <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row>
    <row r="21" spans="1:34" ht="30" customHeight="1" thickBot="1" x14ac:dyDescent="0.3">
      <c r="A21" s="68" t="str">
        <f>IF('Tool Names and Timepoints'!C15="","",'Tool Names and Timepoints'!C15)</f>
        <v>Tool Name Timepoint</v>
      </c>
      <c r="B21" s="74">
        <f>IF(B4="","",EDATE(B4,1))</f>
        <v>41902</v>
      </c>
      <c r="C21" s="59" t="str">
        <f>IF(VLOOKUP(B2,'Participant Log'!A3:DB100,20,0)=0,"",VLOOKUP(B2,'Participant Log'!A3:DB100,20,0))</f>
        <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row>
    <row r="22" spans="1:34" ht="30" customHeight="1" thickBot="1" x14ac:dyDescent="0.3">
      <c r="A22" s="70" t="str">
        <f>IF('Tool Names and Timepoints'!C16="","",'Tool Names and Timepoints'!C16)</f>
        <v>Tool Name Timepoint</v>
      </c>
      <c r="B22" s="73">
        <f>IF(B4="","",EDATE(B4,1))</f>
        <v>41902</v>
      </c>
      <c r="C22" s="63" t="str">
        <f>IF(VLOOKUP(B2,'Participant Log'!A3:DB100,21,0)=0,"",VLOOKUP(B2,'Participant Log'!A3:DB100,21,0))</f>
        <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row>
    <row r="23" spans="1:34" ht="30" customHeight="1" thickBot="1" x14ac:dyDescent="0.3">
      <c r="A23" s="75" t="str">
        <f>IF('Tool Names and Timepoints'!C17="","",'Tool Names and Timepoints'!C17)</f>
        <v>Tool Name Timepoint</v>
      </c>
      <c r="B23" s="72">
        <f>IF(B4="","",EDATE(B4,1))</f>
        <v>41902</v>
      </c>
      <c r="C23" s="59" t="str">
        <f>IF(VLOOKUP(B2,'Participant Log'!A3:DB100,22,0)=0,"",VLOOKUP(B2,'Participant Log'!A3:DB100,22,0))</f>
        <v/>
      </c>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row>
    <row r="24" spans="1:34" ht="30" customHeight="1" thickBot="1" x14ac:dyDescent="0.3">
      <c r="A24" s="70" t="str">
        <f>IF('Tool Names and Timepoints'!C18="","",'Tool Names and Timepoints'!C18)</f>
        <v>Tool Name Timepoint</v>
      </c>
      <c r="B24" s="73">
        <f>IF(B4="","",EDATE(B4,1))</f>
        <v>41902</v>
      </c>
      <c r="C24" s="63" t="str">
        <f>IF(VLOOKUP(B2,'Participant Log'!A3:DB100,23,0)=0,"",VLOOKUP(B2,'Participant Log'!A3:DB100,23,0))</f>
        <v/>
      </c>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row>
    <row r="25" spans="1:34" s="46" customFormat="1" ht="30" customHeight="1" thickBot="1" x14ac:dyDescent="0.3">
      <c r="A25" s="75" t="str">
        <f>IF('Tool Names and Timepoints'!C19="","",'Tool Names and Timepoints'!C19)</f>
        <v>Tool Name Timepoint</v>
      </c>
      <c r="B25" s="82">
        <f>IF(B4="","",EDATE(B4,1))</f>
        <v>41902</v>
      </c>
      <c r="C25" s="59" t="str">
        <f>IF(VLOOKUP(B2,'Participant Log'!A3:DB100,24,0)=0,"",VLOOKUP(B2,'Participant Log'!A3:DB100,24,0))</f>
        <v/>
      </c>
      <c r="D25" s="35"/>
      <c r="E25" s="34"/>
      <c r="F25" s="35"/>
      <c r="G25" s="34"/>
      <c r="H25" s="35"/>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row>
    <row r="26" spans="1:34" s="2" customFormat="1" ht="30" customHeight="1" thickBot="1" x14ac:dyDescent="0.3">
      <c r="A26" s="70" t="str">
        <f>IF('Tool Names and Timepoints'!C20="","",'Tool Names and Timepoints'!C20)</f>
        <v>Tool Name Timepoint</v>
      </c>
      <c r="B26" s="83">
        <f>IF(B4="","",EDATE(B4,1))</f>
        <v>41902</v>
      </c>
      <c r="C26" s="63" t="str">
        <f>IF(VLOOKUP(B2,'Participant Log'!A3:DB100,25,0)=0,"",VLOOKUP(B2,'Participant Log'!A3:DB100,25,0))</f>
        <v/>
      </c>
      <c r="D26" s="35"/>
      <c r="E26" s="34"/>
      <c r="F26" s="35"/>
      <c r="G26" s="34"/>
      <c r="H26" s="35"/>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row>
    <row r="27" spans="1:34" s="46" customFormat="1" ht="30" customHeight="1" thickBot="1" x14ac:dyDescent="0.3">
      <c r="A27" s="68" t="str">
        <f>IF('Tool Names and Timepoints'!C21="","",'Tool Names and Timepoints'!C21)</f>
        <v>Tool Name Timepoint</v>
      </c>
      <c r="B27" s="84">
        <f>IF(B4="","",EDATE(B4,1))</f>
        <v>41902</v>
      </c>
      <c r="C27" s="59" t="str">
        <f>IF(VLOOKUP(B2,'Participant Log'!A3:DB100,26,0)=0,"",VLOOKUP(B2,'Participant Log'!A3:DB100,26,0))</f>
        <v/>
      </c>
      <c r="D27" s="35"/>
      <c r="E27" s="34"/>
      <c r="F27" s="35"/>
      <c r="G27" s="34"/>
      <c r="H27" s="35"/>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row>
    <row r="28" spans="1:34" s="2" customFormat="1" ht="30" customHeight="1" thickBot="1" x14ac:dyDescent="0.3">
      <c r="A28" s="70" t="str">
        <f>IF('Tool Names and Timepoints'!C22="","",'Tool Names and Timepoints'!C22)</f>
        <v>Tool Name Timepoint</v>
      </c>
      <c r="B28" s="83">
        <f>IF(B4="","",EDATE(B4,1))</f>
        <v>41902</v>
      </c>
      <c r="C28" s="63" t="str">
        <f>IF(VLOOKUP(B2,'Participant Log'!A3:DB100,27,0)=0,"",VLOOKUP(B2,'Participant Log'!A3:DB100,27,0))</f>
        <v/>
      </c>
      <c r="D28" s="35"/>
      <c r="E28" s="34"/>
      <c r="F28" s="35"/>
      <c r="G28" s="34"/>
      <c r="H28" s="35"/>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row>
    <row r="29" spans="1:34" s="46" customFormat="1" ht="30" customHeight="1" thickBot="1" x14ac:dyDescent="0.3">
      <c r="A29" s="75" t="str">
        <f>IF('Tool Names and Timepoints'!C23="","",'Tool Names and Timepoints'!C23)</f>
        <v>Tool Name Timepoint</v>
      </c>
      <c r="B29" s="82">
        <f>IF(B4="","",EDATE(B4,1))</f>
        <v>41902</v>
      </c>
      <c r="C29" s="59" t="str">
        <f>IF(VLOOKUP(B2,'Participant Log'!A3:DB100,28,0)=0,"",VLOOKUP(B2,'Participant Log'!A3:DB100,28,0))</f>
        <v/>
      </c>
      <c r="D29" s="35"/>
      <c r="E29" s="34"/>
      <c r="F29" s="35"/>
      <c r="G29" s="34"/>
      <c r="H29" s="35"/>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row>
    <row r="30" spans="1:34" s="2" customFormat="1" ht="30" customHeight="1" thickBot="1" x14ac:dyDescent="0.3">
      <c r="A30" s="70" t="str">
        <f>IF('Tool Names and Timepoints'!C24="","",'Tool Names and Timepoints'!C24)</f>
        <v>Tool Name Timepoint</v>
      </c>
      <c r="B30" s="85">
        <f>IF(B4="","",EDATE(B4,1))</f>
        <v>41902</v>
      </c>
      <c r="C30" s="63" t="str">
        <f>IF(VLOOKUP(B2,'Participant Log'!A3:DB100,29,0)=0,"",VLOOKUP(B2,'Participant Log'!A3:DB100,29,0))</f>
        <v/>
      </c>
      <c r="D30" s="35"/>
      <c r="E30" s="34"/>
      <c r="F30" s="35"/>
      <c r="G30" s="34"/>
      <c r="H30" s="35"/>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row>
    <row r="31" spans="1:34" s="46" customFormat="1" ht="30" customHeight="1" thickBot="1" x14ac:dyDescent="0.3">
      <c r="A31" s="75" t="str">
        <f>IF('Tool Names and Timepoints'!C25="","",'Tool Names and Timepoints'!C25)</f>
        <v>Tool Name Timepoint</v>
      </c>
      <c r="B31" s="82">
        <f>IF(B4="","",EDATE(B4,1))</f>
        <v>41902</v>
      </c>
      <c r="C31" s="59" t="str">
        <f>IF(VLOOKUP(B2,'Participant Log'!A3:DB100,30,0)=0,"",VLOOKUP(B2,'Participant Log'!A3:DB100,30,0))</f>
        <v/>
      </c>
      <c r="D31" s="35"/>
      <c r="E31" s="34"/>
      <c r="F31" s="35"/>
      <c r="G31" s="34"/>
      <c r="H31" s="35"/>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row>
    <row r="32" spans="1:34" s="2" customFormat="1" ht="30" customHeight="1" thickBot="1" x14ac:dyDescent="0.3">
      <c r="A32" s="86" t="str">
        <f>IF('Tool Names and Timepoints'!C26="","",'Tool Names and Timepoints'!C26)</f>
        <v>Tool Name Timepoint</v>
      </c>
      <c r="B32" s="87">
        <f>IF(B4="","",EDATE(B4,1))</f>
        <v>41902</v>
      </c>
      <c r="C32" s="63" t="str">
        <f>IF(VLOOKUP(B2,'Participant Log'!A3:DB100,31,0)=0,"",VLOOKUP(B2,'Participant Log'!A3:DB100,31,0))</f>
        <v/>
      </c>
      <c r="D32" s="35"/>
      <c r="E32" s="34"/>
      <c r="F32" s="35"/>
      <c r="G32" s="34"/>
      <c r="H32" s="35"/>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row>
    <row r="33" spans="1:34" s="46" customFormat="1" ht="30" customHeight="1" thickBot="1" x14ac:dyDescent="0.3">
      <c r="A33" s="88" t="str">
        <f>IF('Tool Names and Timepoints'!C27="","",'Tool Names and Timepoints'!C27)</f>
        <v>Tool Name Timepoint</v>
      </c>
      <c r="B33" s="58">
        <f>IF(B4="","",EDATE(B4,1))</f>
        <v>41902</v>
      </c>
      <c r="C33" s="59" t="str">
        <f>IF(VLOOKUP(B2,'Participant Log'!A3:DB100,32,0)=0,"",VLOOKUP(B2,'Participant Log'!A3:DB100,32,0))</f>
        <v/>
      </c>
      <c r="D33" s="35"/>
      <c r="E33" s="34"/>
      <c r="F33" s="35"/>
      <c r="G33" s="34"/>
      <c r="H33" s="35"/>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row>
    <row r="34" spans="1:34" s="2" customFormat="1" ht="30" customHeight="1" thickBot="1" x14ac:dyDescent="0.3">
      <c r="A34" s="70" t="str">
        <f>IF('Tool Names and Timepoints'!C28="","",'Tool Names and Timepoints'!C28)</f>
        <v>Tool Name Timepoint</v>
      </c>
      <c r="B34" s="85">
        <f>IF(B4="","",EDATE(B4,1))</f>
        <v>41902</v>
      </c>
      <c r="C34" s="63" t="str">
        <f>IF(VLOOKUP(B2,'Participant Log'!A3:DB100,33,0)=0,"",VLOOKUP(B2,'Participant Log'!A3:DB100,33,0))</f>
        <v/>
      </c>
      <c r="D34" s="35"/>
      <c r="E34" s="34"/>
      <c r="F34" s="35"/>
      <c r="G34" s="34"/>
      <c r="H34" s="35"/>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row>
    <row r="35" spans="1:34" s="46" customFormat="1" ht="30" customHeight="1" thickBot="1" x14ac:dyDescent="0.3">
      <c r="A35" s="89" t="str">
        <f>IF('Tool Names and Timepoints'!C29="","",'Tool Names and Timepoints'!C29)</f>
        <v>Tool Name Timepoint</v>
      </c>
      <c r="B35" s="90">
        <f>IF(B4="","",EDATE(B4,1))</f>
        <v>41902</v>
      </c>
      <c r="C35" s="59" t="str">
        <f>IF(VLOOKUP(B2,'Participant Log'!A3:DB100,34,0)=0,"",VLOOKUP(B2,'Participant Log'!A3:DB100,34,0))</f>
        <v/>
      </c>
      <c r="D35" s="35"/>
      <c r="E35" s="34"/>
      <c r="F35" s="35"/>
      <c r="G35" s="34"/>
      <c r="H35" s="35"/>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row>
    <row r="36" spans="1:34" s="2" customFormat="1" ht="30" customHeight="1" thickBot="1" x14ac:dyDescent="0.3">
      <c r="A36" s="70" t="str">
        <f>IF('Tool Names and Timepoints'!C30="","",'Tool Names and Timepoints'!C30)</f>
        <v>Tool Name Timepoint</v>
      </c>
      <c r="B36" s="83">
        <f>IF(B4="","",EDATE(B4,1))</f>
        <v>41902</v>
      </c>
      <c r="C36" s="63" t="str">
        <f>IF(VLOOKUP(B2,'Participant Log'!A3:DB100,35,0)=0,"",VLOOKUP(B2,'Participant Log'!A3:DB100,35,0))</f>
        <v/>
      </c>
      <c r="D36" s="35"/>
      <c r="E36" s="34"/>
      <c r="F36" s="35"/>
      <c r="G36" s="34"/>
      <c r="H36" s="35"/>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row>
    <row r="37" spans="1:34" s="46" customFormat="1" ht="30" customHeight="1" thickBot="1" x14ac:dyDescent="0.3">
      <c r="A37" s="64" t="str">
        <f>IF('Tool Names and Timepoints'!C31="","",'Tool Names and Timepoints'!C31)</f>
        <v>Tool Name Timepoint</v>
      </c>
      <c r="B37" s="82">
        <f>IF(B4="","",EDATE(B4,1))</f>
        <v>41902</v>
      </c>
      <c r="C37" s="59" t="str">
        <f>IF(VLOOKUP(B2,'Participant Log'!A3:DB100,36,0)=0,"",VLOOKUP(B2,'Participant Log'!A3:DB100,36,0))</f>
        <v/>
      </c>
      <c r="D37" s="35"/>
      <c r="E37" s="34"/>
      <c r="F37" s="35"/>
      <c r="G37" s="34"/>
      <c r="H37" s="35"/>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row>
    <row r="38" spans="1:34" s="2" customFormat="1" ht="30" customHeight="1" thickBot="1" x14ac:dyDescent="0.3">
      <c r="A38" s="66" t="str">
        <f>IF('Tool Names and Timepoints'!C32="","",'Tool Names and Timepoints'!C32)</f>
        <v>Tool Name Timepoint</v>
      </c>
      <c r="B38" s="85">
        <f>IF(B4="","",EDATE(B4,1))</f>
        <v>41902</v>
      </c>
      <c r="C38" s="63" t="str">
        <f>IF(VLOOKUP(B2,'Participant Log'!A3:DB100,37,0)=0,"",VLOOKUP(B2,'Participant Log'!A3:DB100,37,0))</f>
        <v/>
      </c>
      <c r="D38" s="35"/>
      <c r="E38" s="34"/>
      <c r="F38" s="35"/>
      <c r="G38" s="34"/>
      <c r="H38" s="35"/>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row>
    <row r="39" spans="1:34" s="46" customFormat="1" ht="30" customHeight="1" thickBot="1" x14ac:dyDescent="0.3">
      <c r="A39" s="64" t="str">
        <f>IF('Tool Names and Timepoints'!C33="","",'Tool Names and Timepoints'!C33)</f>
        <v>Tool Name Timepoint</v>
      </c>
      <c r="B39" s="82">
        <f>IF(B4="","",EDATE(B4,1))</f>
        <v>41902</v>
      </c>
      <c r="C39" s="59" t="str">
        <f>IF(VLOOKUP(B2,'Participant Log'!A3:DB100,38,0)=0,"",VLOOKUP(B2,'Participant Log'!A3:DB100,38,0))</f>
        <v/>
      </c>
      <c r="D39" s="35"/>
      <c r="E39" s="34"/>
      <c r="F39" s="35"/>
      <c r="G39" s="34"/>
      <c r="H39" s="35"/>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row>
    <row r="40" spans="1:34" s="2" customFormat="1" ht="30" customHeight="1" thickBot="1" x14ac:dyDescent="0.3">
      <c r="A40" s="92" t="str">
        <f>IF('Tool Names and Timepoints'!C34="","",'Tool Names and Timepoints'!C34)</f>
        <v>Tool Name Timepoint</v>
      </c>
      <c r="B40" s="81">
        <f>IF(B4="","",EDATE(B4,1))</f>
        <v>41902</v>
      </c>
      <c r="C40" s="63" t="str">
        <f>IF(VLOOKUP(B2,'Participant Log'!A3:DB100,39,0)=0,"",VLOOKUP(B2,'Participant Log'!A3:DB100,39,0))</f>
        <v/>
      </c>
      <c r="D40" s="35"/>
      <c r="E40" s="34"/>
      <c r="F40" s="35"/>
      <c r="G40" s="34"/>
      <c r="H40" s="35"/>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row>
    <row r="41" spans="1:34" s="46" customFormat="1" ht="30" customHeight="1" thickBot="1" x14ac:dyDescent="0.3">
      <c r="A41" s="68" t="str">
        <f>IF('Tool Names and Timepoints'!C35="","",'Tool Names and Timepoints'!C35)</f>
        <v>Tool Name Timepoint</v>
      </c>
      <c r="B41" s="55">
        <f>IF(B4="","",EDATE(B4,1))</f>
        <v>41902</v>
      </c>
      <c r="C41" s="59" t="str">
        <f>IF(VLOOKUP(B2,'Participant Log'!A3:DB100,40,0)=0,"",VLOOKUP(B2,'Participant Log'!A3:DB100,40,0))</f>
        <v/>
      </c>
      <c r="D41" s="35"/>
      <c r="E41" s="34"/>
      <c r="F41" s="35"/>
      <c r="G41" s="34"/>
      <c r="H41" s="35"/>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row>
    <row r="42" spans="1:34" s="2" customFormat="1" ht="30" customHeight="1" thickBot="1" x14ac:dyDescent="0.3">
      <c r="A42" s="91" t="str">
        <f>IF('Tool Names and Timepoints'!C36="","",'Tool Names and Timepoints'!C36)</f>
        <v>Tool Name Timepoint</v>
      </c>
      <c r="B42" s="56">
        <f>IF(B4="","",EDATE(B4,1))</f>
        <v>41902</v>
      </c>
      <c r="C42" s="63" t="str">
        <f>IF(VLOOKUP(B2,'Participant Log'!A3:DB100,41,0)=0,"",VLOOKUP(B2,'Participant Log'!A3:DB100,41,0))</f>
        <v/>
      </c>
      <c r="D42" s="35"/>
      <c r="E42" s="34"/>
      <c r="F42" s="35"/>
      <c r="G42" s="34"/>
      <c r="H42" s="35"/>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row>
    <row r="43" spans="1:34" s="46" customFormat="1" ht="30" customHeight="1" thickBot="1" x14ac:dyDescent="0.3">
      <c r="A43" s="51" t="str">
        <f>IF('Tool Names and Timepoints'!C37="","",'Tool Names and Timepoints'!C37)</f>
        <v>Tool Name Timepoint</v>
      </c>
      <c r="B43" s="57">
        <f>IF(B4="","",EDATE(B4,1))</f>
        <v>41902</v>
      </c>
      <c r="C43" s="59" t="str">
        <f>IF(VLOOKUP(B2,'Participant Log'!A3:DB100,42,0)=0,"",VLOOKUP(B2,'Participant Log'!A3:DB100,42,0))</f>
        <v/>
      </c>
      <c r="D43" s="35"/>
      <c r="E43" s="34"/>
      <c r="F43" s="35"/>
      <c r="G43" s="34"/>
      <c r="H43" s="35"/>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row>
    <row r="44" spans="1:34" s="2" customFormat="1" ht="30" customHeight="1" thickBot="1" x14ac:dyDescent="0.3">
      <c r="A44" s="70" t="str">
        <f>IF('Tool Names and Timepoints'!C38="","",'Tool Names and Timepoints'!C38)</f>
        <v>Tool Name Timepoint</v>
      </c>
      <c r="B44" s="85">
        <f>IF(B4="","",EDATE(B4,1))</f>
        <v>41902</v>
      </c>
      <c r="C44" s="63" t="str">
        <f>IF(VLOOKUP(B2,'Participant Log'!A3:DB100,43,0)=0,"",VLOOKUP(B2,'Participant Log'!A3:DB100,43,0))</f>
        <v/>
      </c>
      <c r="D44" s="35"/>
      <c r="E44" s="34"/>
      <c r="F44" s="35"/>
      <c r="G44" s="34"/>
      <c r="H44" s="35"/>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row>
    <row r="45" spans="1:34" s="46" customFormat="1" ht="30" customHeight="1" thickBot="1" x14ac:dyDescent="0.3">
      <c r="A45" s="75" t="str">
        <f>IF('Tool Names and Timepoints'!C39="","",'Tool Names and Timepoints'!C39)</f>
        <v>Tool Name Timepoint</v>
      </c>
      <c r="B45" s="82">
        <f t="shared" ref="B45" si="0">IF(B5="","",EDATE(B5,1))</f>
        <v>41804</v>
      </c>
      <c r="C45" s="59" t="str">
        <f>IF(VLOOKUP(B2,'Participant Log'!A3:DB100,44,0)=0,"",VLOOKUP(B2,'Participant Log'!A3:DB100,44,0))</f>
        <v/>
      </c>
      <c r="D45" s="35"/>
      <c r="E45" s="34"/>
      <c r="F45" s="35"/>
      <c r="G45" s="34"/>
      <c r="H45" s="35"/>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row>
    <row r="46" spans="1:34" s="2" customFormat="1" ht="30" customHeight="1" thickBot="1" x14ac:dyDescent="0.3">
      <c r="A46" s="70" t="str">
        <f>IF('Tool Names and Timepoints'!C40="","",'Tool Names and Timepoints'!C40)</f>
        <v>Tool Name Timepoint</v>
      </c>
      <c r="B46" s="85"/>
      <c r="C46" s="63" t="str">
        <f>IF(VLOOKUP(B2,'Participant Log'!A3:DB100,45,0)=0,"",VLOOKUP(B2,'Participant Log'!A3:DB100,45,0))</f>
        <v/>
      </c>
      <c r="D46" s="34"/>
      <c r="E46" s="35"/>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row>
    <row r="47" spans="1:34" ht="30" customHeight="1" thickBot="1" x14ac:dyDescent="0.3">
      <c r="A47" s="68" t="str">
        <f>IF('Tool Names and Timepoints'!C41="","",'Tool Names and Timepoints'!C41)</f>
        <v>Tool Name Timepoint</v>
      </c>
      <c r="B47" s="84"/>
      <c r="C47" s="59" t="str">
        <f>IF(VLOOKUP(B2,'Participant Log'!A3:DB100,46,0)=0,"",VLOOKUP(B2,'Participant Log'!A3:DB100,46,0))</f>
        <v/>
      </c>
      <c r="D47" s="34"/>
      <c r="E47" s="35"/>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row>
    <row r="48" spans="1:34" s="2" customFormat="1" ht="30" customHeight="1" thickBot="1" x14ac:dyDescent="0.3">
      <c r="A48" s="70" t="str">
        <f>IF('Tool Names and Timepoints'!C42="","",'Tool Names and Timepoints'!C42)</f>
        <v>Tool Name Timepoint</v>
      </c>
      <c r="B48" s="85"/>
      <c r="C48" s="63" t="str">
        <f>IF(VLOOKUP(B2,'Participant Log'!A3:DB100,47,0)=0,"",VLOOKUP(B2,'Participant Log'!A3:DB100,47,0))</f>
        <v/>
      </c>
      <c r="D48" s="4"/>
      <c r="E48" s="3"/>
      <c r="F48" s="4"/>
      <c r="G48" s="4"/>
      <c r="H48" s="4"/>
      <c r="I48" s="4"/>
      <c r="J48" s="4"/>
      <c r="K48" s="4"/>
      <c r="L48" s="4"/>
      <c r="M48" s="4"/>
      <c r="N48" s="4"/>
      <c r="O48" s="4"/>
      <c r="P48" s="4"/>
      <c r="Q48" s="4"/>
      <c r="R48" s="4"/>
      <c r="S48" s="4"/>
      <c r="T48" s="4"/>
      <c r="U48" s="4"/>
      <c r="V48" s="4"/>
      <c r="W48" s="4"/>
      <c r="X48" s="4"/>
      <c r="Y48" s="4"/>
      <c r="Z48" s="4"/>
      <c r="AA48" s="4"/>
      <c r="AB48" s="4"/>
      <c r="AC48" s="4"/>
      <c r="AD48" s="4"/>
    </row>
    <row r="49" spans="1:30" ht="30" customHeight="1" thickBot="1" x14ac:dyDescent="0.3">
      <c r="A49" s="68" t="str">
        <f>IF('Tool Names and Timepoints'!C43="","",'Tool Names and Timepoints'!C43)</f>
        <v>Tool Name Timepoint</v>
      </c>
      <c r="B49" s="84"/>
      <c r="C49" s="59" t="str">
        <f>IF(VLOOKUP(B2,'Participant Log'!A3:DB100,48,0)=0,"",VLOOKUP(B2,'Participant Log'!A3:DB100,48,0))</f>
        <v/>
      </c>
      <c r="D49" s="4"/>
      <c r="E49" s="3"/>
      <c r="F49" s="4"/>
      <c r="G49" s="4"/>
      <c r="H49" s="4"/>
      <c r="I49" s="4"/>
      <c r="J49" s="4"/>
      <c r="K49" s="4"/>
      <c r="L49" s="4"/>
      <c r="M49" s="4"/>
      <c r="N49" s="4"/>
      <c r="O49" s="4"/>
      <c r="P49" s="4"/>
      <c r="Q49" s="4"/>
      <c r="R49" s="4"/>
      <c r="S49" s="4"/>
      <c r="T49" s="4"/>
      <c r="U49" s="4"/>
      <c r="V49" s="4"/>
      <c r="W49" s="4"/>
      <c r="X49" s="4"/>
      <c r="Y49" s="4"/>
      <c r="Z49" s="4"/>
      <c r="AA49" s="4"/>
      <c r="AB49" s="4"/>
      <c r="AC49" s="4"/>
      <c r="AD49" s="4"/>
    </row>
    <row r="50" spans="1:30" s="2" customFormat="1" ht="30" customHeight="1" thickBot="1" x14ac:dyDescent="0.3">
      <c r="A50" s="70" t="str">
        <f>IF('Tool Names and Timepoints'!C44="","",'Tool Names and Timepoints'!C44)</f>
        <v>Tool Name Timepoint</v>
      </c>
      <c r="B50" s="85"/>
      <c r="C50" s="63" t="str">
        <f>IF(VLOOKUP(B2,'Participant Log'!A3:DB100,49,0)=0,"",VLOOKUP(B2,'Participant Log'!A3:DB100,49,0))</f>
        <v/>
      </c>
      <c r="D50" s="4"/>
      <c r="E50" s="3"/>
      <c r="F50" s="4"/>
      <c r="G50" s="4"/>
      <c r="H50" s="4"/>
      <c r="I50" s="4"/>
      <c r="J50" s="4"/>
      <c r="K50" s="4"/>
      <c r="L50" s="4"/>
      <c r="M50" s="4"/>
      <c r="N50" s="4"/>
      <c r="O50" s="4"/>
      <c r="P50" s="4"/>
      <c r="Q50" s="4"/>
      <c r="R50" s="4"/>
      <c r="S50" s="4"/>
      <c r="T50" s="4"/>
      <c r="U50" s="4"/>
      <c r="V50" s="4"/>
      <c r="W50" s="4"/>
      <c r="X50" s="4"/>
      <c r="Y50" s="4"/>
      <c r="Z50" s="4"/>
      <c r="AA50" s="4"/>
      <c r="AB50" s="4"/>
      <c r="AC50" s="4"/>
      <c r="AD50" s="4"/>
    </row>
    <row r="51" spans="1:30" ht="30" customHeight="1" thickBot="1" x14ac:dyDescent="0.3">
      <c r="A51" s="75" t="str">
        <f>IF('Tool Names and Timepoints'!C45="","",'Tool Names and Timepoints'!C45)</f>
        <v>Tool Name Timepoint</v>
      </c>
      <c r="B51" s="82"/>
      <c r="C51" s="59" t="str">
        <f>IF(VLOOKUP(B2,'Participant Log'!A3:DB100,50,0)=0,"",VLOOKUP(B2,'Participant Log'!A3:DB100,50,0))</f>
        <v/>
      </c>
      <c r="D51" s="4"/>
      <c r="E51" s="3"/>
      <c r="F51" s="4"/>
      <c r="G51" s="4"/>
      <c r="H51" s="4"/>
      <c r="I51" s="4"/>
      <c r="J51" s="4"/>
      <c r="K51" s="4"/>
      <c r="L51" s="4"/>
      <c r="M51" s="4"/>
      <c r="N51" s="4"/>
      <c r="O51" s="4"/>
      <c r="P51" s="4"/>
      <c r="Q51" s="4"/>
      <c r="R51" s="4"/>
      <c r="S51" s="4"/>
      <c r="T51" s="4"/>
      <c r="U51" s="4"/>
      <c r="V51" s="4"/>
      <c r="W51" s="4"/>
      <c r="X51" s="4"/>
      <c r="Y51" s="4"/>
      <c r="Z51" s="4"/>
      <c r="AA51" s="4"/>
      <c r="AB51" s="4"/>
      <c r="AC51" s="4"/>
      <c r="AD51" s="4"/>
    </row>
    <row r="52" spans="1:30" s="2" customFormat="1" ht="30" customHeight="1" thickBot="1" x14ac:dyDescent="0.3">
      <c r="A52" s="70" t="str">
        <f>IF('Tool Names and Timepoints'!C46="","",'Tool Names and Timepoints'!C46)</f>
        <v>Tool Name Timepoint</v>
      </c>
      <c r="B52" s="85"/>
      <c r="C52" s="63" t="str">
        <f>IF(VLOOKUP(B2,'Participant Log'!A3:DB100,51,0)=0,"",VLOOKUP(B2,'Participant Log'!A3:DB100,51,0))</f>
        <v/>
      </c>
      <c r="D52" s="4"/>
      <c r="E52" s="3"/>
      <c r="F52" s="4"/>
      <c r="G52" s="4"/>
      <c r="H52" s="4"/>
      <c r="I52" s="4"/>
      <c r="J52" s="4"/>
      <c r="K52" s="4"/>
      <c r="L52" s="4"/>
      <c r="M52" s="4"/>
      <c r="N52" s="4"/>
      <c r="O52" s="4"/>
      <c r="P52" s="4"/>
      <c r="Q52" s="4"/>
      <c r="R52" s="4"/>
      <c r="S52" s="4"/>
      <c r="T52" s="4"/>
      <c r="U52" s="4"/>
      <c r="V52" s="4"/>
      <c r="W52" s="4"/>
      <c r="X52" s="4"/>
      <c r="Y52" s="4"/>
      <c r="Z52" s="4"/>
      <c r="AA52" s="4"/>
      <c r="AB52" s="4"/>
      <c r="AC52" s="4"/>
      <c r="AD52" s="4"/>
    </row>
    <row r="53" spans="1:30" ht="30" customHeight="1" thickBot="1" x14ac:dyDescent="0.3">
      <c r="A53" s="68" t="str">
        <f>IF('Tool Names and Timepoints'!C47="","",'Tool Names and Timepoints'!C47)</f>
        <v>Tool Name Timepoint</v>
      </c>
      <c r="B53" s="84"/>
      <c r="C53" s="59" t="str">
        <f>IF(VLOOKUP(B2,'Participant Log'!A3:DB100,52,0)=0,"",VLOOKUP(B2,'Participant Log'!A3:DB100,52,0))</f>
        <v/>
      </c>
      <c r="D53" s="4"/>
      <c r="E53" s="3"/>
      <c r="F53" s="4"/>
      <c r="G53" s="4"/>
      <c r="H53" s="4"/>
      <c r="I53" s="4"/>
      <c r="J53" s="4"/>
      <c r="K53" s="4"/>
      <c r="L53" s="4"/>
      <c r="M53" s="4"/>
      <c r="N53" s="4"/>
      <c r="O53" s="4"/>
      <c r="P53" s="4"/>
      <c r="Q53" s="4"/>
      <c r="R53" s="4"/>
      <c r="S53" s="4"/>
      <c r="T53" s="4"/>
      <c r="U53" s="4"/>
      <c r="V53" s="4"/>
      <c r="W53" s="4"/>
      <c r="X53" s="4"/>
      <c r="Y53" s="4"/>
      <c r="Z53" s="4"/>
      <c r="AA53" s="4"/>
      <c r="AB53" s="4"/>
      <c r="AC53" s="4"/>
      <c r="AD53" s="4"/>
    </row>
    <row r="54" spans="1:30" s="2" customFormat="1" ht="30" customHeight="1" thickBot="1" x14ac:dyDescent="0.3">
      <c r="A54" s="70" t="str">
        <f>IF('Tool Names and Timepoints'!C48="","",'Tool Names and Timepoints'!C48)</f>
        <v>Tool Name Timepoint</v>
      </c>
      <c r="B54" s="85"/>
      <c r="C54" s="63" t="str">
        <f>IF(VLOOKUP(B2,'Participant Log'!A3:DB100,53,0)=0,"",VLOOKUP(B2,'Participant Log'!A3:DB100,53,0))</f>
        <v/>
      </c>
      <c r="D54" s="4"/>
      <c r="E54" s="3"/>
      <c r="F54" s="4"/>
      <c r="G54" s="4"/>
      <c r="H54" s="4"/>
      <c r="I54" s="4"/>
      <c r="J54" s="4"/>
      <c r="K54" s="4"/>
      <c r="L54" s="4"/>
      <c r="M54" s="4"/>
      <c r="N54" s="4"/>
      <c r="O54" s="4"/>
      <c r="P54" s="4"/>
      <c r="Q54" s="4"/>
      <c r="R54" s="4"/>
      <c r="S54" s="4"/>
      <c r="T54" s="4"/>
      <c r="U54" s="4"/>
      <c r="V54" s="4"/>
      <c r="W54" s="4"/>
      <c r="X54" s="4"/>
      <c r="Y54" s="4"/>
      <c r="Z54" s="4"/>
      <c r="AA54" s="4"/>
      <c r="AB54" s="4"/>
      <c r="AC54" s="4"/>
      <c r="AD54" s="4"/>
    </row>
    <row r="55" spans="1:30" ht="30" customHeight="1" thickBot="1" x14ac:dyDescent="0.3">
      <c r="A55" s="68" t="str">
        <f>IF('Tool Names and Timepoints'!C49="","",'Tool Names and Timepoints'!C49)</f>
        <v>Tool Name Timepoint</v>
      </c>
      <c r="B55" s="84"/>
      <c r="C55" s="59" t="str">
        <f>IF(VLOOKUP(B2,'Participant Log'!A3:DB100,54,0)=0,"",VLOOKUP(B2,'Participant Log'!A3:DB100,54,0))</f>
        <v/>
      </c>
      <c r="D55" s="4"/>
      <c r="E55" s="3"/>
      <c r="F55" s="4"/>
      <c r="G55" s="4"/>
      <c r="H55" s="4"/>
      <c r="I55" s="4"/>
      <c r="J55" s="4"/>
      <c r="K55" s="4"/>
      <c r="L55" s="4"/>
      <c r="M55" s="4"/>
      <c r="N55" s="4"/>
      <c r="O55" s="4"/>
      <c r="P55" s="4"/>
      <c r="Q55" s="4"/>
      <c r="R55" s="4"/>
      <c r="S55" s="4"/>
      <c r="T55" s="4"/>
      <c r="U55" s="4"/>
      <c r="V55" s="4"/>
      <c r="W55" s="4"/>
      <c r="X55" s="4"/>
      <c r="Y55" s="4"/>
      <c r="Z55" s="4"/>
      <c r="AA55" s="4"/>
      <c r="AB55" s="4"/>
      <c r="AC55" s="4"/>
      <c r="AD55" s="4"/>
    </row>
    <row r="56" spans="1:30" s="2" customFormat="1" ht="30" customHeight="1" thickBot="1" x14ac:dyDescent="0.3">
      <c r="A56" s="70" t="str">
        <f>IF('Tool Names and Timepoints'!C50="","",'Tool Names and Timepoints'!C50)</f>
        <v>Tool Name Timepoint</v>
      </c>
      <c r="B56" s="85"/>
      <c r="C56" s="63" t="str">
        <f>IF(VLOOKUP(B2,'Participant Log'!A3:DB100,55,0)=0,"",VLOOKUP(B2,'Participant Log'!A3:DB100,55,0))</f>
        <v/>
      </c>
      <c r="D56" s="4"/>
      <c r="E56" s="3"/>
      <c r="F56" s="4"/>
      <c r="G56" s="4"/>
      <c r="H56" s="4"/>
      <c r="I56" s="4"/>
      <c r="J56" s="4"/>
      <c r="K56" s="4"/>
      <c r="L56" s="4"/>
      <c r="M56" s="4"/>
      <c r="N56" s="4"/>
      <c r="O56" s="4"/>
      <c r="P56" s="4"/>
      <c r="Q56" s="4"/>
      <c r="R56" s="4"/>
      <c r="S56" s="4"/>
      <c r="T56" s="4"/>
      <c r="U56" s="4"/>
      <c r="V56" s="4"/>
      <c r="W56" s="4"/>
      <c r="X56" s="4"/>
      <c r="Y56" s="4"/>
      <c r="Z56" s="4"/>
      <c r="AA56" s="4"/>
      <c r="AB56" s="4"/>
      <c r="AC56" s="4"/>
      <c r="AD56" s="4"/>
    </row>
    <row r="57" spans="1:30" ht="30" customHeight="1" thickBot="1" x14ac:dyDescent="0.3">
      <c r="A57" s="75" t="str">
        <f>IF('Tool Names and Timepoints'!C51="","",'Tool Names and Timepoints'!C51)</f>
        <v>Tool Name Timepoint</v>
      </c>
      <c r="B57" s="82"/>
      <c r="C57" s="59" t="str">
        <f>IF(VLOOKUP(B2,'Participant Log'!A3:DB100,56,0)=0,"",VLOOKUP(B2,'Participant Log'!A3:DB100,56,0))</f>
        <v/>
      </c>
      <c r="D57" s="4"/>
      <c r="E57" s="3"/>
      <c r="F57" s="4"/>
      <c r="G57" s="4"/>
      <c r="H57" s="4"/>
      <c r="I57" s="4"/>
      <c r="J57" s="4"/>
      <c r="K57" s="4"/>
      <c r="L57" s="4"/>
      <c r="M57" s="4"/>
      <c r="N57" s="4"/>
      <c r="O57" s="4"/>
      <c r="P57" s="4"/>
      <c r="Q57" s="4"/>
      <c r="R57" s="4"/>
      <c r="S57" s="4"/>
      <c r="T57" s="4"/>
      <c r="U57" s="4"/>
      <c r="V57" s="4"/>
      <c r="W57" s="4"/>
      <c r="X57" s="4"/>
      <c r="Y57" s="4"/>
      <c r="Z57" s="4"/>
      <c r="AA57" s="4"/>
      <c r="AB57" s="4"/>
      <c r="AC57" s="4"/>
      <c r="AD57" s="4"/>
    </row>
    <row r="58" spans="1:30" s="2" customFormat="1" ht="30" customHeight="1" thickBot="1" x14ac:dyDescent="0.3">
      <c r="A58" s="70" t="str">
        <f>IF('Tool Names and Timepoints'!C52="","",'Tool Names and Timepoints'!C52)</f>
        <v>Tool Name Timepoint</v>
      </c>
      <c r="B58" s="85"/>
      <c r="C58" s="63" t="str">
        <f>IF(VLOOKUP(B2,'Participant Log'!A3:DB100,57,0)=0,"",VLOOKUP(B2,'Participant Log'!A3:DB100,57,0))</f>
        <v/>
      </c>
      <c r="D58" s="4"/>
      <c r="E58" s="3"/>
      <c r="F58" s="4"/>
      <c r="G58" s="4"/>
      <c r="H58" s="4"/>
      <c r="I58" s="4"/>
      <c r="J58" s="4"/>
      <c r="K58" s="4"/>
      <c r="L58" s="4"/>
      <c r="M58" s="4"/>
      <c r="N58" s="4"/>
      <c r="O58" s="4"/>
      <c r="P58" s="4"/>
      <c r="Q58" s="4"/>
      <c r="R58" s="4"/>
      <c r="S58" s="4"/>
      <c r="T58" s="4"/>
      <c r="U58" s="4"/>
      <c r="V58" s="4"/>
      <c r="W58" s="4"/>
      <c r="X58" s="4"/>
      <c r="Y58" s="4"/>
      <c r="Z58" s="4"/>
      <c r="AA58" s="4"/>
      <c r="AB58" s="4"/>
      <c r="AC58" s="4"/>
      <c r="AD58" s="4"/>
    </row>
    <row r="59" spans="1:30" ht="30" customHeight="1" thickBot="1" x14ac:dyDescent="0.3">
      <c r="A59" s="75" t="str">
        <f>IF('Tool Names and Timepoints'!C53="","",'Tool Names and Timepoints'!C53)</f>
        <v>Tool Name Timepoint</v>
      </c>
      <c r="B59" s="82"/>
      <c r="C59" s="59" t="str">
        <f>IF(VLOOKUP(B2,'Participant Log'!A3:DB100,58,0)=0,"",VLOOKUP(B2,'Participant Log'!A3:DB100,58,0))</f>
        <v/>
      </c>
      <c r="D59" s="4"/>
      <c r="E59" s="3"/>
      <c r="F59" s="4"/>
      <c r="G59" s="4"/>
      <c r="H59" s="4"/>
      <c r="I59" s="4"/>
      <c r="J59" s="4"/>
      <c r="K59" s="4"/>
      <c r="L59" s="4"/>
      <c r="M59" s="4"/>
      <c r="N59" s="4"/>
      <c r="O59" s="4"/>
      <c r="P59" s="4"/>
      <c r="Q59" s="4"/>
      <c r="R59" s="4"/>
      <c r="S59" s="4"/>
      <c r="T59" s="4"/>
      <c r="U59" s="4"/>
      <c r="V59" s="4"/>
      <c r="W59" s="4"/>
      <c r="X59" s="4"/>
      <c r="Y59" s="4"/>
      <c r="Z59" s="4"/>
      <c r="AA59" s="4"/>
      <c r="AB59" s="4"/>
      <c r="AC59" s="4"/>
      <c r="AD59" s="4"/>
    </row>
    <row r="60" spans="1:30" s="2" customFormat="1" ht="30" customHeight="1" thickBot="1" x14ac:dyDescent="0.3">
      <c r="A60" s="70" t="str">
        <f>IF('Tool Names and Timepoints'!C54="","",'Tool Names and Timepoints'!C54)</f>
        <v>Tool Name Timepoint</v>
      </c>
      <c r="B60" s="85"/>
      <c r="C60" s="63" t="str">
        <f>IF(VLOOKUP(B2,'Participant Log'!A3:DB100,59,0)=0,"",VLOOKUP(B2,'Participant Log'!A3:DB100,59,0))</f>
        <v/>
      </c>
      <c r="D60" s="4"/>
      <c r="E60" s="3"/>
      <c r="F60" s="4"/>
      <c r="G60" s="4"/>
      <c r="H60" s="4"/>
      <c r="I60" s="4"/>
      <c r="J60" s="4"/>
      <c r="K60" s="4"/>
      <c r="L60" s="4"/>
      <c r="M60" s="4"/>
      <c r="N60" s="4"/>
      <c r="O60" s="4"/>
      <c r="P60" s="4"/>
      <c r="Q60" s="4"/>
      <c r="R60" s="4"/>
      <c r="S60" s="4"/>
      <c r="T60" s="4"/>
      <c r="U60" s="4"/>
      <c r="V60" s="4"/>
      <c r="W60" s="4"/>
      <c r="X60" s="4"/>
      <c r="Y60" s="4"/>
      <c r="Z60" s="4"/>
      <c r="AA60" s="4"/>
      <c r="AB60" s="4"/>
      <c r="AC60" s="4"/>
      <c r="AD60" s="4"/>
    </row>
    <row r="61" spans="1:30" ht="30" customHeight="1" thickBot="1" x14ac:dyDescent="0.3">
      <c r="A61" s="68" t="str">
        <f>IF('Tool Names and Timepoints'!C55="","",'Tool Names and Timepoints'!C55)</f>
        <v>Tool Name Timepoint</v>
      </c>
      <c r="B61" s="93"/>
      <c r="C61" s="59" t="str">
        <f>IF(VLOOKUP(B2,'Participant Log'!A3:DB100,60,0)=0,"",VLOOKUP(B2,'Participant Log'!A3:DB100,60,0))</f>
        <v/>
      </c>
      <c r="D61" s="4"/>
      <c r="E61" s="3"/>
      <c r="F61" s="4"/>
      <c r="G61" s="4"/>
      <c r="H61" s="4"/>
      <c r="I61" s="4"/>
      <c r="J61" s="4"/>
      <c r="K61" s="4"/>
      <c r="L61" s="4"/>
      <c r="M61" s="4"/>
      <c r="N61" s="4"/>
      <c r="O61" s="4"/>
      <c r="P61" s="4"/>
      <c r="Q61" s="4"/>
      <c r="R61" s="4"/>
      <c r="S61" s="4"/>
      <c r="T61" s="4"/>
      <c r="U61" s="4"/>
      <c r="V61" s="4"/>
      <c r="W61" s="4"/>
      <c r="X61" s="4"/>
      <c r="Y61" s="4"/>
      <c r="Z61" s="4"/>
      <c r="AA61" s="4"/>
      <c r="AB61" s="4"/>
      <c r="AC61" s="4"/>
      <c r="AD61" s="4"/>
    </row>
    <row r="62" spans="1:30" s="2" customFormat="1" ht="30" customHeight="1" thickBot="1" x14ac:dyDescent="0.3">
      <c r="A62" s="70" t="str">
        <f>IF('Tool Names and Timepoints'!C56="","",'Tool Names and Timepoints'!C56)</f>
        <v>Tool Name Timepoint</v>
      </c>
      <c r="B62" s="85"/>
      <c r="C62" s="63" t="str">
        <f>IF(VLOOKUP(B2,'Participant Log'!A3:DB100,61,0)=0,"",VLOOKUP(B2,'Participant Log'!A3:DB100,61,0))</f>
        <v/>
      </c>
      <c r="D62" s="4"/>
      <c r="E62" s="3"/>
      <c r="F62" s="4"/>
      <c r="G62" s="4"/>
      <c r="H62" s="4"/>
      <c r="I62" s="4"/>
      <c r="J62" s="4"/>
      <c r="K62" s="4"/>
      <c r="L62" s="4"/>
      <c r="M62" s="4"/>
      <c r="N62" s="4"/>
      <c r="O62" s="4"/>
      <c r="P62" s="4"/>
      <c r="Q62" s="4"/>
      <c r="R62" s="4"/>
      <c r="S62" s="4"/>
      <c r="T62" s="4"/>
      <c r="U62" s="4"/>
      <c r="V62" s="4"/>
      <c r="W62" s="4"/>
      <c r="X62" s="4"/>
      <c r="Y62" s="4"/>
      <c r="Z62" s="4"/>
      <c r="AA62" s="4"/>
      <c r="AB62" s="4"/>
      <c r="AC62" s="4"/>
      <c r="AD62" s="4"/>
    </row>
    <row r="63" spans="1:30" ht="30" customHeight="1" thickBot="1" x14ac:dyDescent="0.3">
      <c r="A63" s="68" t="str">
        <f>IF('Tool Names and Timepoints'!C57="","",'Tool Names and Timepoints'!C57)</f>
        <v>Tool Name Timepoint</v>
      </c>
      <c r="B63" s="84"/>
      <c r="C63" s="59" t="str">
        <f>IF(VLOOKUP(B2,'Participant Log'!A3:DB100,62,0)=0,"",VLOOKUP(B2,'Participant Log'!A3:DB100,62,0))</f>
        <v/>
      </c>
      <c r="D63" s="4"/>
      <c r="E63" s="3"/>
      <c r="F63" s="4"/>
      <c r="G63" s="4"/>
      <c r="H63" s="4"/>
      <c r="I63" s="4"/>
      <c r="J63" s="4"/>
      <c r="K63" s="4"/>
      <c r="L63" s="4"/>
      <c r="M63" s="4"/>
      <c r="N63" s="4"/>
      <c r="O63" s="4"/>
      <c r="P63" s="4"/>
      <c r="Q63" s="4"/>
      <c r="R63" s="4"/>
      <c r="S63" s="4"/>
      <c r="T63" s="4"/>
      <c r="U63" s="4"/>
      <c r="V63" s="4"/>
      <c r="W63" s="4"/>
      <c r="X63" s="4"/>
      <c r="Y63" s="4"/>
      <c r="Z63" s="4"/>
      <c r="AA63" s="4"/>
      <c r="AB63" s="4"/>
      <c r="AC63" s="4"/>
      <c r="AD63" s="4"/>
    </row>
    <row r="64" spans="1:30" s="2" customFormat="1" ht="30" customHeight="1" thickBot="1" x14ac:dyDescent="0.3">
      <c r="A64" s="70" t="str">
        <f>IF('Tool Names and Timepoints'!C58="","",'Tool Names and Timepoints'!C58)</f>
        <v>Tool Name Timepoint</v>
      </c>
      <c r="B64" s="85"/>
      <c r="C64" s="63" t="str">
        <f>IF(VLOOKUP(B2,'Participant Log'!A3:DB100,63,0)=0,"",VLOOKUP(B2,'Participant Log'!A3:DB100,63,0))</f>
        <v/>
      </c>
      <c r="D64" s="4"/>
      <c r="E64" s="3"/>
      <c r="F64" s="4"/>
      <c r="G64" s="4"/>
      <c r="H64" s="4"/>
      <c r="I64" s="4"/>
      <c r="J64" s="4"/>
      <c r="K64" s="4"/>
      <c r="L64" s="4"/>
      <c r="M64" s="4"/>
      <c r="N64" s="4"/>
      <c r="O64" s="4"/>
      <c r="P64" s="4"/>
      <c r="Q64" s="4"/>
      <c r="R64" s="4"/>
      <c r="S64" s="4"/>
      <c r="T64" s="4"/>
      <c r="U64" s="4"/>
      <c r="V64" s="4"/>
      <c r="W64" s="4"/>
      <c r="X64" s="4"/>
      <c r="Y64" s="4"/>
      <c r="Z64" s="4"/>
      <c r="AA64" s="4"/>
      <c r="AB64" s="4"/>
      <c r="AC64" s="4"/>
      <c r="AD64" s="4"/>
    </row>
    <row r="65" spans="1:30" ht="30" customHeight="1" thickBot="1" x14ac:dyDescent="0.3">
      <c r="A65" s="68" t="str">
        <f>IF('Tool Names and Timepoints'!C59="","",'Tool Names and Timepoints'!C59)</f>
        <v>Tool Name Timepoint</v>
      </c>
      <c r="B65" s="84"/>
      <c r="C65" s="59" t="str">
        <f>IF(VLOOKUP(B2,'Participant Log'!A3:DB100,64,0)=0,"",VLOOKUP(B2,'Participant Log'!A3:DB100,64,0))</f>
        <v/>
      </c>
      <c r="D65" s="4"/>
      <c r="E65" s="3"/>
      <c r="F65" s="4"/>
      <c r="G65" s="4"/>
      <c r="H65" s="4"/>
      <c r="I65" s="4"/>
      <c r="J65" s="4"/>
      <c r="K65" s="4"/>
      <c r="L65" s="4"/>
      <c r="M65" s="4"/>
      <c r="N65" s="4"/>
      <c r="O65" s="4"/>
      <c r="P65" s="4"/>
      <c r="Q65" s="4"/>
      <c r="R65" s="4"/>
      <c r="S65" s="4"/>
      <c r="T65" s="4"/>
      <c r="U65" s="4"/>
      <c r="V65" s="4"/>
      <c r="W65" s="4"/>
      <c r="X65" s="4"/>
      <c r="Y65" s="4"/>
      <c r="Z65" s="4"/>
      <c r="AA65" s="4"/>
      <c r="AB65" s="4"/>
      <c r="AC65" s="4"/>
      <c r="AD65" s="4"/>
    </row>
    <row r="66" spans="1:30" s="2" customFormat="1" ht="30" customHeight="1" thickBot="1" x14ac:dyDescent="0.3">
      <c r="A66" s="70" t="str">
        <f>IF('Tool Names and Timepoints'!C60="","",'Tool Names and Timepoints'!C60)</f>
        <v>Tool Name Timepoint</v>
      </c>
      <c r="B66" s="85"/>
      <c r="C66" s="63" t="str">
        <f>IF(VLOOKUP(B2,'Participant Log'!A3:DB100,65,0)=0,"",VLOOKUP(B2,'Participant Log'!A3:DB100,65,0))</f>
        <v/>
      </c>
      <c r="D66" s="4"/>
      <c r="E66" s="3"/>
      <c r="F66" s="4"/>
      <c r="G66" s="4"/>
      <c r="H66" s="4"/>
      <c r="I66" s="4"/>
      <c r="J66" s="4"/>
      <c r="K66" s="4"/>
      <c r="L66" s="4"/>
      <c r="M66" s="4"/>
      <c r="N66" s="4"/>
      <c r="O66" s="4"/>
      <c r="P66" s="4"/>
      <c r="Q66" s="4"/>
      <c r="R66" s="4"/>
      <c r="S66" s="4"/>
      <c r="T66" s="4"/>
      <c r="U66" s="4"/>
      <c r="V66" s="4"/>
      <c r="W66" s="4"/>
      <c r="X66" s="4"/>
      <c r="Y66" s="4"/>
      <c r="Z66" s="4"/>
      <c r="AA66" s="4"/>
      <c r="AB66" s="4"/>
      <c r="AC66" s="4"/>
      <c r="AD66" s="4"/>
    </row>
    <row r="67" spans="1:30" ht="30" customHeight="1" thickBot="1" x14ac:dyDescent="0.3">
      <c r="A67" s="68" t="str">
        <f>IF('Tool Names and Timepoints'!C61="","",'Tool Names and Timepoints'!C61)</f>
        <v>Tool Name Timepoint</v>
      </c>
      <c r="B67" s="84"/>
      <c r="C67" s="59" t="str">
        <f>IF(VLOOKUP(B2,'Participant Log'!A3:DB100,66,0)=0,"",VLOOKUP(B2,'Participant Log'!A3:DB100,66,0))</f>
        <v/>
      </c>
      <c r="D67" s="4"/>
      <c r="E67" s="3"/>
      <c r="F67" s="4"/>
      <c r="G67" s="4"/>
      <c r="H67" s="4"/>
      <c r="I67" s="4"/>
      <c r="J67" s="4"/>
      <c r="K67" s="4"/>
      <c r="L67" s="4"/>
      <c r="M67" s="4"/>
      <c r="N67" s="4"/>
      <c r="O67" s="4"/>
      <c r="P67" s="4"/>
      <c r="Q67" s="4"/>
      <c r="R67" s="4"/>
      <c r="S67" s="4"/>
      <c r="T67" s="4"/>
      <c r="U67" s="4"/>
      <c r="V67" s="4"/>
      <c r="W67" s="4"/>
      <c r="X67" s="4"/>
      <c r="Y67" s="4"/>
      <c r="Z67" s="4"/>
      <c r="AA67" s="4"/>
      <c r="AB67" s="4"/>
      <c r="AC67" s="4"/>
      <c r="AD67" s="4"/>
    </row>
    <row r="68" spans="1:30" s="2" customFormat="1" ht="30" customHeight="1" thickBot="1" x14ac:dyDescent="0.3">
      <c r="A68" s="70" t="str">
        <f>IF('Tool Names and Timepoints'!C62="","",'Tool Names and Timepoints'!C62)</f>
        <v>Tool Name Timepoint</v>
      </c>
      <c r="B68" s="85"/>
      <c r="C68" s="63" t="str">
        <f>IF(VLOOKUP(B2,'Participant Log'!A3:DB100,67,0)=0,"",VLOOKUP(B2,'Participant Log'!A3:DB100,67,0))</f>
        <v/>
      </c>
      <c r="D68" s="4"/>
      <c r="E68" s="3"/>
      <c r="F68" s="4"/>
      <c r="G68" s="4"/>
      <c r="H68" s="4"/>
      <c r="I68" s="4"/>
      <c r="J68" s="4"/>
      <c r="K68" s="4"/>
      <c r="L68" s="4"/>
      <c r="M68" s="4"/>
      <c r="N68" s="4"/>
      <c r="O68" s="4"/>
      <c r="P68" s="4"/>
      <c r="Q68" s="4"/>
      <c r="R68" s="4"/>
      <c r="S68" s="4"/>
      <c r="T68" s="4"/>
      <c r="U68" s="4"/>
      <c r="V68" s="4"/>
      <c r="W68" s="4"/>
      <c r="X68" s="4"/>
      <c r="Y68" s="4"/>
      <c r="Z68" s="4"/>
      <c r="AA68" s="4"/>
      <c r="AB68" s="4"/>
      <c r="AC68" s="4"/>
      <c r="AD68" s="4"/>
    </row>
    <row r="69" spans="1:30" ht="30" customHeight="1" thickBot="1" x14ac:dyDescent="0.3">
      <c r="A69" s="68" t="str">
        <f>IF('Tool Names and Timepoints'!C63="","",'Tool Names and Timepoints'!C63)</f>
        <v>Tool Name Timepoint</v>
      </c>
      <c r="B69" s="84"/>
      <c r="C69" s="59" t="str">
        <f>IF(VLOOKUP(B2,'Participant Log'!A3:DB100,68,0)=0,"",VLOOKUP(B2,'Participant Log'!A3:DB100,68,0))</f>
        <v/>
      </c>
      <c r="D69" s="4"/>
      <c r="E69" s="3"/>
      <c r="F69" s="4"/>
      <c r="G69" s="4"/>
      <c r="H69" s="4"/>
      <c r="I69" s="4"/>
      <c r="J69" s="4"/>
      <c r="K69" s="4"/>
      <c r="L69" s="4"/>
      <c r="M69" s="4"/>
      <c r="N69" s="4"/>
      <c r="O69" s="4"/>
      <c r="P69" s="4"/>
      <c r="Q69" s="4"/>
      <c r="R69" s="4"/>
      <c r="S69" s="4"/>
      <c r="T69" s="4"/>
      <c r="U69" s="4"/>
      <c r="V69" s="4"/>
      <c r="W69" s="4"/>
      <c r="X69" s="4"/>
      <c r="Y69" s="4"/>
      <c r="Z69" s="4"/>
      <c r="AA69" s="4"/>
      <c r="AB69" s="4"/>
      <c r="AC69" s="4"/>
      <c r="AD69" s="4"/>
    </row>
    <row r="70" spans="1:30" s="2" customFormat="1" ht="30" customHeight="1" thickBot="1" x14ac:dyDescent="0.3">
      <c r="A70" s="70" t="str">
        <f>IF('Tool Names and Timepoints'!C64="","",'Tool Names and Timepoints'!C64)</f>
        <v>Tool Name Timepoint</v>
      </c>
      <c r="B70" s="85"/>
      <c r="C70" s="63" t="str">
        <f>IF(VLOOKUP(B2,'Participant Log'!A3:DB100,69,0)=0,"",VLOOKUP(B2,'Participant Log'!A3:DB100,69,0))</f>
        <v/>
      </c>
      <c r="D70" s="4"/>
      <c r="E70" s="3"/>
      <c r="F70" s="4"/>
      <c r="G70" s="4"/>
      <c r="H70" s="4"/>
      <c r="I70" s="4"/>
      <c r="J70" s="4"/>
      <c r="K70" s="4"/>
      <c r="L70" s="4"/>
      <c r="M70" s="4"/>
      <c r="N70" s="4"/>
      <c r="O70" s="4"/>
      <c r="P70" s="4"/>
      <c r="Q70" s="4"/>
      <c r="R70" s="4"/>
      <c r="S70" s="4"/>
      <c r="T70" s="4"/>
      <c r="U70" s="4"/>
      <c r="V70" s="4"/>
      <c r="W70" s="4"/>
      <c r="X70" s="4"/>
      <c r="Y70" s="4"/>
      <c r="Z70" s="4"/>
      <c r="AA70" s="4"/>
      <c r="AB70" s="4"/>
      <c r="AC70" s="4"/>
      <c r="AD70" s="4"/>
    </row>
    <row r="71" spans="1:30" ht="30" customHeight="1" thickBot="1" x14ac:dyDescent="0.3">
      <c r="A71" s="68" t="str">
        <f>IF('Tool Names and Timepoints'!C65="","",'Tool Names and Timepoints'!C65)</f>
        <v>Tool Name Timepoint</v>
      </c>
      <c r="B71" s="84"/>
      <c r="C71" s="59" t="str">
        <f>IF(VLOOKUP(B2,'Participant Log'!A3:DB100,70,0)=0,"",VLOOKUP(B2,'Participant Log'!A3:DB100,70,0))</f>
        <v/>
      </c>
      <c r="D71" s="4"/>
      <c r="E71" s="3"/>
      <c r="F71" s="4"/>
      <c r="G71" s="4"/>
      <c r="H71" s="4"/>
      <c r="I71" s="4"/>
      <c r="J71" s="4"/>
      <c r="K71" s="4"/>
      <c r="L71" s="4"/>
      <c r="M71" s="4"/>
      <c r="N71" s="4"/>
      <c r="O71" s="4"/>
      <c r="P71" s="4"/>
      <c r="Q71" s="4"/>
      <c r="R71" s="4"/>
      <c r="S71" s="4"/>
      <c r="T71" s="4"/>
      <c r="U71" s="4"/>
      <c r="V71" s="4"/>
      <c r="W71" s="4"/>
      <c r="X71" s="4"/>
      <c r="Y71" s="4"/>
      <c r="Z71" s="4"/>
      <c r="AA71" s="4"/>
      <c r="AB71" s="4"/>
      <c r="AC71" s="4"/>
      <c r="AD71" s="4"/>
    </row>
    <row r="72" spans="1:30" s="2" customFormat="1" ht="30" customHeight="1" thickBot="1" x14ac:dyDescent="0.3">
      <c r="A72" s="70" t="str">
        <f>IF('Tool Names and Timepoints'!C66="","",'Tool Names and Timepoints'!C66)</f>
        <v>Tool Name Timepoint</v>
      </c>
      <c r="B72" s="85"/>
      <c r="C72" s="63" t="str">
        <f>IF(VLOOKUP(B2,'Participant Log'!A3:DB100,71,0)=0,"",VLOOKUP(B2,'Participant Log'!A3:DB100,71,0))</f>
        <v/>
      </c>
      <c r="D72" s="4"/>
      <c r="E72" s="3"/>
      <c r="F72" s="4"/>
      <c r="G72" s="4"/>
      <c r="H72" s="4"/>
      <c r="I72" s="4"/>
      <c r="J72" s="4"/>
      <c r="K72" s="4"/>
      <c r="L72" s="4"/>
      <c r="M72" s="4"/>
      <c r="N72" s="4"/>
      <c r="O72" s="4"/>
      <c r="P72" s="4"/>
      <c r="Q72" s="4"/>
      <c r="R72" s="4"/>
      <c r="S72" s="4"/>
      <c r="T72" s="4"/>
      <c r="U72" s="4"/>
      <c r="V72" s="4"/>
      <c r="W72" s="4"/>
      <c r="X72" s="4"/>
      <c r="Y72" s="4"/>
      <c r="Z72" s="4"/>
      <c r="AA72" s="4"/>
      <c r="AB72" s="4"/>
      <c r="AC72" s="4"/>
      <c r="AD72" s="4"/>
    </row>
    <row r="73" spans="1:30" ht="30" customHeight="1" thickBot="1" x14ac:dyDescent="0.3">
      <c r="A73" s="68" t="str">
        <f>IF('Tool Names and Timepoints'!C67="","",'Tool Names and Timepoints'!C67)</f>
        <v>Tool Name Timepoint</v>
      </c>
      <c r="B73" s="84"/>
      <c r="C73" s="59" t="str">
        <f>IF(VLOOKUP(B2,'Participant Log'!A3:DB100,72,0)=0,"",VLOOKUP(B2,'Participant Log'!A3:DB100,72,0))</f>
        <v/>
      </c>
      <c r="D73" s="4"/>
      <c r="E73" s="3"/>
      <c r="F73" s="4"/>
      <c r="G73" s="4"/>
      <c r="H73" s="4"/>
      <c r="I73" s="4"/>
      <c r="J73" s="4"/>
      <c r="K73" s="4"/>
      <c r="L73" s="4"/>
      <c r="M73" s="4"/>
      <c r="N73" s="4"/>
      <c r="O73" s="4"/>
      <c r="P73" s="4"/>
      <c r="Q73" s="4"/>
      <c r="R73" s="4"/>
      <c r="S73" s="4"/>
      <c r="T73" s="4"/>
      <c r="U73" s="4"/>
      <c r="V73" s="4"/>
      <c r="W73" s="4"/>
      <c r="X73" s="4"/>
      <c r="Y73" s="4"/>
      <c r="Z73" s="4"/>
      <c r="AA73" s="4"/>
      <c r="AB73" s="4"/>
      <c r="AC73" s="4"/>
      <c r="AD73" s="4"/>
    </row>
    <row r="74" spans="1:30" ht="30" customHeight="1" thickBot="1" x14ac:dyDescent="0.3">
      <c r="A74" s="70" t="str">
        <f>IF('Tool Names and Timepoints'!C68="","",'Tool Names and Timepoints'!C68)</f>
        <v>Tool Name Timepoint</v>
      </c>
      <c r="B74" s="85"/>
      <c r="C74" s="63" t="str">
        <f>IF(VLOOKUP(B2,'Participant Log'!A3:DB100,73,0)=0,"",VLOOKUP(B2,'Participant Log'!A3:DB100,73,0))</f>
        <v/>
      </c>
      <c r="D74" s="4"/>
      <c r="E74" s="3"/>
      <c r="F74" s="4"/>
      <c r="G74" s="4"/>
      <c r="H74" s="4"/>
      <c r="I74" s="4"/>
      <c r="J74" s="4"/>
      <c r="K74" s="4"/>
      <c r="L74" s="4"/>
      <c r="M74" s="4"/>
      <c r="N74" s="4"/>
      <c r="O74" s="4"/>
      <c r="P74" s="4"/>
      <c r="Q74" s="4"/>
      <c r="R74" s="4"/>
      <c r="S74" s="4"/>
      <c r="T74" s="4"/>
      <c r="U74" s="4"/>
      <c r="V74" s="4"/>
      <c r="W74" s="4"/>
      <c r="X74" s="4"/>
      <c r="Y74" s="4"/>
      <c r="Z74" s="4"/>
      <c r="AA74" s="4"/>
      <c r="AB74" s="4"/>
      <c r="AC74" s="4"/>
      <c r="AD74" s="4"/>
    </row>
    <row r="75" spans="1:30" ht="30" customHeight="1" thickBot="1" x14ac:dyDescent="0.3">
      <c r="A75" s="68" t="str">
        <f>IF('Tool Names and Timepoints'!C69="","",'Tool Names and Timepoints'!C69)</f>
        <v>Tool Name Timepoint</v>
      </c>
      <c r="B75" s="84"/>
      <c r="C75" s="59" t="str">
        <f>IF(VLOOKUP(B2,'Participant Log'!A3:DB100,74,0)=0,"",VLOOKUP(B2,'Participant Log'!A3:DB100,74,0))</f>
        <v/>
      </c>
      <c r="D75" s="4"/>
      <c r="E75" s="3"/>
      <c r="F75" s="4"/>
      <c r="G75" s="4"/>
      <c r="H75" s="4"/>
      <c r="I75" s="4"/>
      <c r="J75" s="4"/>
      <c r="K75" s="4"/>
      <c r="L75" s="4"/>
      <c r="M75" s="4"/>
      <c r="N75" s="4"/>
      <c r="O75" s="4"/>
      <c r="P75" s="4"/>
      <c r="Q75" s="4"/>
      <c r="R75" s="4"/>
      <c r="S75" s="4"/>
      <c r="T75" s="4"/>
      <c r="U75" s="4"/>
      <c r="V75" s="4"/>
      <c r="W75" s="4"/>
      <c r="X75" s="4"/>
      <c r="Y75" s="4"/>
      <c r="Z75" s="4"/>
      <c r="AA75" s="4"/>
      <c r="AB75" s="4"/>
      <c r="AC75" s="4"/>
      <c r="AD75" s="4"/>
    </row>
    <row r="76" spans="1:30" ht="30" customHeight="1" thickBot="1" x14ac:dyDescent="0.3">
      <c r="A76" s="70" t="str">
        <f>IF('Tool Names and Timepoints'!C70="","",'Tool Names and Timepoints'!C70)</f>
        <v>Tool Name Timepoint</v>
      </c>
      <c r="B76" s="85"/>
      <c r="C76" s="63" t="str">
        <f>IF(VLOOKUP(B2,'Participant Log'!A3:DB100,75,0)=0,"",VLOOKUP(B2,'Participant Log'!A3:DB100,75,0))</f>
        <v/>
      </c>
      <c r="D76" s="4"/>
      <c r="E76" s="3"/>
      <c r="F76" s="4"/>
      <c r="G76" s="4"/>
      <c r="H76" s="4"/>
      <c r="I76" s="4"/>
      <c r="J76" s="4"/>
      <c r="K76" s="4"/>
      <c r="L76" s="4"/>
      <c r="M76" s="4"/>
      <c r="N76" s="4"/>
      <c r="O76" s="4"/>
      <c r="P76" s="4"/>
      <c r="Q76" s="4"/>
      <c r="R76" s="4"/>
      <c r="S76" s="4"/>
      <c r="T76" s="4"/>
      <c r="U76" s="4"/>
      <c r="V76" s="4"/>
      <c r="W76" s="4"/>
      <c r="X76" s="4"/>
      <c r="Y76" s="4"/>
      <c r="Z76" s="4"/>
      <c r="AA76" s="4"/>
      <c r="AB76" s="4"/>
      <c r="AC76" s="4"/>
      <c r="AD76" s="4"/>
    </row>
    <row r="77" spans="1:30" ht="30" customHeight="1" thickBot="1" x14ac:dyDescent="0.3">
      <c r="A77" s="68" t="str">
        <f>IF('Tool Names and Timepoints'!C71="","",'Tool Names and Timepoints'!C71)</f>
        <v>Tool Name Timepoint</v>
      </c>
      <c r="B77" s="84"/>
      <c r="C77" s="59" t="str">
        <f>IF(VLOOKUP(B2,'Participant Log'!A3:DB100,76,0)=0,"",VLOOKUP(B2,'Participant Log'!A3:DB100,76,0))</f>
        <v/>
      </c>
      <c r="D77" s="4"/>
      <c r="E77" s="3"/>
      <c r="F77" s="4"/>
      <c r="G77" s="4"/>
      <c r="H77" s="4"/>
      <c r="I77" s="4"/>
      <c r="J77" s="4"/>
      <c r="K77" s="4"/>
      <c r="L77" s="4"/>
      <c r="M77" s="4"/>
      <c r="N77" s="4"/>
      <c r="O77" s="4"/>
      <c r="P77" s="4"/>
      <c r="Q77" s="4"/>
      <c r="R77" s="4"/>
      <c r="S77" s="4"/>
      <c r="T77" s="4"/>
      <c r="U77" s="4"/>
      <c r="V77" s="4"/>
      <c r="W77" s="4"/>
      <c r="X77" s="4"/>
      <c r="Y77" s="4"/>
      <c r="Z77" s="4"/>
      <c r="AA77" s="4"/>
      <c r="AB77" s="4"/>
      <c r="AC77" s="4"/>
      <c r="AD77" s="4"/>
    </row>
    <row r="78" spans="1:30" ht="30" customHeight="1" thickBot="1" x14ac:dyDescent="0.3">
      <c r="A78" s="70" t="str">
        <f>IF('Tool Names and Timepoints'!C72="","",'Tool Names and Timepoints'!C72)</f>
        <v>Tool Name Timepoint</v>
      </c>
      <c r="B78" s="85"/>
      <c r="C78" s="63" t="str">
        <f>IF(VLOOKUP(B2,'Participant Log'!A3:DB100,77,0)=0,"",VLOOKUP(B2,'Participant Log'!A3:DB100,77,0))</f>
        <v/>
      </c>
      <c r="D78" s="4"/>
      <c r="E78" s="3"/>
      <c r="F78" s="4"/>
      <c r="G78" s="4"/>
      <c r="H78" s="4"/>
      <c r="I78" s="4"/>
      <c r="J78" s="4"/>
      <c r="K78" s="4"/>
      <c r="L78" s="4"/>
      <c r="M78" s="4"/>
      <c r="N78" s="4"/>
      <c r="O78" s="4"/>
      <c r="P78" s="4"/>
      <c r="Q78" s="4"/>
      <c r="R78" s="4"/>
      <c r="S78" s="4"/>
      <c r="T78" s="4"/>
      <c r="U78" s="4"/>
      <c r="V78" s="4"/>
      <c r="W78" s="4"/>
      <c r="X78" s="4"/>
      <c r="Y78" s="4"/>
      <c r="Z78" s="4"/>
      <c r="AA78" s="4"/>
      <c r="AB78" s="4"/>
      <c r="AC78" s="4"/>
      <c r="AD78" s="4"/>
    </row>
    <row r="79" spans="1:30" ht="30" customHeight="1" thickBot="1" x14ac:dyDescent="0.3">
      <c r="A79" s="68" t="str">
        <f>IF('Tool Names and Timepoints'!C73="","",'Tool Names and Timepoints'!C73)</f>
        <v>Tool Name Timepoint</v>
      </c>
      <c r="B79" s="84"/>
      <c r="C79" s="59" t="str">
        <f>IF(VLOOKUP(B2,'Participant Log'!A3:DB100,78,0)=0,"",VLOOKUP(B2,'Participant Log'!A3:DB100,78,0))</f>
        <v/>
      </c>
      <c r="D79" s="4"/>
      <c r="E79" s="3"/>
      <c r="F79" s="4"/>
      <c r="G79" s="4"/>
      <c r="H79" s="4"/>
      <c r="I79" s="4"/>
      <c r="J79" s="4"/>
      <c r="K79" s="4"/>
      <c r="L79" s="4"/>
      <c r="M79" s="4"/>
      <c r="N79" s="4"/>
      <c r="O79" s="4"/>
      <c r="P79" s="4"/>
      <c r="Q79" s="4"/>
      <c r="R79" s="4"/>
      <c r="S79" s="4"/>
      <c r="T79" s="4"/>
      <c r="U79" s="4"/>
      <c r="V79" s="4"/>
      <c r="W79" s="4"/>
      <c r="X79" s="4"/>
      <c r="Y79" s="4"/>
      <c r="Z79" s="4"/>
      <c r="AA79" s="4"/>
      <c r="AB79" s="4"/>
      <c r="AC79" s="4"/>
      <c r="AD79" s="4"/>
    </row>
    <row r="80" spans="1:30" ht="30" customHeight="1" thickBot="1" x14ac:dyDescent="0.3">
      <c r="A80" s="70" t="str">
        <f>IF('Tool Names and Timepoints'!C74="","",'Tool Names and Timepoints'!C74)</f>
        <v>Tool Name Timepoint</v>
      </c>
      <c r="B80" s="85"/>
      <c r="C80" s="63" t="str">
        <f>IF(VLOOKUP(B2,'Participant Log'!A3:DB100,79,0)=0,"",VLOOKUP(B2,'Participant Log'!A3:DB100,79,0))</f>
        <v/>
      </c>
      <c r="D80" s="4"/>
      <c r="E80" s="3"/>
      <c r="F80" s="4"/>
      <c r="G80" s="4"/>
      <c r="H80" s="4"/>
      <c r="I80" s="4"/>
      <c r="J80" s="4"/>
      <c r="K80" s="4"/>
      <c r="L80" s="4"/>
      <c r="M80" s="4"/>
      <c r="N80" s="4"/>
      <c r="O80" s="4"/>
      <c r="P80" s="4"/>
      <c r="Q80" s="4"/>
      <c r="R80" s="4"/>
      <c r="S80" s="4"/>
      <c r="T80" s="4"/>
      <c r="U80" s="4"/>
      <c r="V80" s="4"/>
      <c r="W80" s="4"/>
      <c r="X80" s="4"/>
      <c r="Y80" s="4"/>
      <c r="Z80" s="4"/>
      <c r="AA80" s="4"/>
      <c r="AB80" s="4"/>
      <c r="AC80" s="4"/>
      <c r="AD80" s="4"/>
    </row>
    <row r="81" spans="1:30" ht="30" customHeight="1" thickBot="1" x14ac:dyDescent="0.3">
      <c r="A81" s="75" t="str">
        <f>IF('Tool Names and Timepoints'!C75="","",'Tool Names and Timepoints'!C75)</f>
        <v>Tool Name Timepoint</v>
      </c>
      <c r="B81" s="82"/>
      <c r="C81" s="59" t="str">
        <f>IF(VLOOKUP(B2,'Participant Log'!A3:DB100,80,0)=0,"",VLOOKUP(B2,'Participant Log'!A3:DB100,80,0))</f>
        <v/>
      </c>
      <c r="D81" s="4"/>
      <c r="E81" s="3"/>
      <c r="F81" s="4"/>
      <c r="G81" s="4"/>
      <c r="H81" s="4"/>
      <c r="I81" s="4"/>
      <c r="J81" s="4"/>
      <c r="K81" s="4"/>
      <c r="L81" s="4"/>
      <c r="M81" s="4"/>
      <c r="N81" s="4"/>
      <c r="O81" s="4"/>
      <c r="P81" s="4"/>
      <c r="Q81" s="4"/>
      <c r="R81" s="4"/>
      <c r="S81" s="4"/>
      <c r="T81" s="4"/>
      <c r="U81" s="4"/>
      <c r="V81" s="4"/>
      <c r="W81" s="4"/>
      <c r="X81" s="4"/>
      <c r="Y81" s="4"/>
      <c r="Z81" s="4"/>
      <c r="AA81" s="4"/>
      <c r="AB81" s="4"/>
      <c r="AC81" s="4"/>
      <c r="AD81" s="4"/>
    </row>
    <row r="82" spans="1:30" ht="30" customHeight="1" thickBot="1" x14ac:dyDescent="0.3">
      <c r="A82" s="94" t="str">
        <f>IF('Tool Names and Timepoints'!C76="","",'Tool Names and Timepoints'!C76)</f>
        <v>Tool Name Timepoint</v>
      </c>
      <c r="B82" s="95"/>
      <c r="C82" s="63" t="str">
        <f>IF(VLOOKUP(B2,'Participant Log'!A3:DB100,81,0)=0,"",VLOOKUP(B2,'Participant Log'!A3:DB100,81,0))</f>
        <v/>
      </c>
      <c r="D82" s="4"/>
      <c r="E82" s="3"/>
      <c r="F82" s="4"/>
      <c r="G82" s="4"/>
      <c r="H82" s="4"/>
      <c r="I82" s="4"/>
      <c r="J82" s="4"/>
      <c r="K82" s="4"/>
      <c r="L82" s="4"/>
      <c r="M82" s="4"/>
      <c r="N82" s="4"/>
      <c r="O82" s="4"/>
      <c r="P82" s="4"/>
      <c r="Q82" s="4"/>
      <c r="R82" s="4"/>
      <c r="S82" s="4"/>
      <c r="T82" s="4"/>
      <c r="U82" s="4"/>
      <c r="V82" s="4"/>
      <c r="W82" s="4"/>
      <c r="X82" s="4"/>
      <c r="Y82" s="4"/>
      <c r="Z82" s="4"/>
      <c r="AA82" s="4"/>
      <c r="AB82" s="4"/>
      <c r="AC82" s="4"/>
      <c r="AD82" s="4"/>
    </row>
    <row r="83" spans="1:30" ht="30" customHeight="1" thickBot="1" x14ac:dyDescent="0.3">
      <c r="A83" s="75" t="str">
        <f>IF('Tool Names and Timepoints'!C77="","",'Tool Names and Timepoints'!C77)</f>
        <v>Tool Name Timepoint</v>
      </c>
      <c r="B83" s="82"/>
      <c r="C83" s="59" t="str">
        <f>IF(VLOOKUP(B2,'Participant Log'!A3:DB100,82,0)=0,"",VLOOKUP(B2,'Participant Log'!A3:DB100,82,0))</f>
        <v/>
      </c>
      <c r="D83" s="4"/>
      <c r="E83" s="3"/>
      <c r="F83" s="4"/>
      <c r="G83" s="4"/>
      <c r="H83" s="4"/>
      <c r="I83" s="4"/>
      <c r="J83" s="4"/>
      <c r="K83" s="4"/>
      <c r="L83" s="4"/>
      <c r="M83" s="4"/>
      <c r="N83" s="4"/>
      <c r="O83" s="4"/>
      <c r="P83" s="4"/>
      <c r="Q83" s="4"/>
      <c r="R83" s="4"/>
      <c r="S83" s="4"/>
      <c r="T83" s="4"/>
      <c r="U83" s="4"/>
      <c r="V83" s="4"/>
      <c r="W83" s="4"/>
      <c r="X83" s="4"/>
      <c r="Y83" s="4"/>
      <c r="Z83" s="4"/>
      <c r="AA83" s="4"/>
      <c r="AB83" s="4"/>
      <c r="AC83" s="4"/>
      <c r="AD83" s="4"/>
    </row>
    <row r="84" spans="1:30" ht="30" customHeight="1" thickBot="1" x14ac:dyDescent="0.3">
      <c r="A84" s="94" t="str">
        <f>IF('Tool Names and Timepoints'!C78="","",'Tool Names and Timepoints'!C78)</f>
        <v>Tool Name Timepoint</v>
      </c>
      <c r="B84" s="95"/>
      <c r="C84" s="63" t="str">
        <f>IF(VLOOKUP(B2,'Participant Log'!A3:DB100,83,0)=0,"",VLOOKUP(B2,'Participant Log'!A3:DB100,83,0))</f>
        <v/>
      </c>
      <c r="D84" s="4"/>
      <c r="E84" s="3"/>
      <c r="F84" s="4"/>
      <c r="G84" s="4"/>
      <c r="H84" s="4"/>
      <c r="I84" s="4"/>
      <c r="J84" s="4"/>
      <c r="K84" s="4"/>
      <c r="L84" s="4"/>
      <c r="M84" s="4"/>
      <c r="N84" s="4"/>
      <c r="O84" s="4"/>
      <c r="P84" s="4"/>
      <c r="Q84" s="4"/>
      <c r="R84" s="4"/>
      <c r="S84" s="4"/>
      <c r="T84" s="4"/>
      <c r="U84" s="4"/>
      <c r="V84" s="4"/>
      <c r="W84" s="4"/>
      <c r="X84" s="4"/>
      <c r="Y84" s="4"/>
      <c r="Z84" s="4"/>
      <c r="AA84" s="4"/>
      <c r="AB84" s="4"/>
      <c r="AC84" s="4"/>
      <c r="AD84" s="4"/>
    </row>
    <row r="85" spans="1:30" ht="30" customHeight="1" thickBot="1" x14ac:dyDescent="0.3">
      <c r="A85" s="75" t="str">
        <f>IF('Tool Names and Timepoints'!C79="","",'Tool Names and Timepoints'!C79)</f>
        <v>Tool Name Timepoint</v>
      </c>
      <c r="B85" s="82"/>
      <c r="C85" s="59" t="str">
        <f>IF(VLOOKUP(B2,'Participant Log'!A3:DB100,84,0)=0,"",VLOOKUP(B2,'Participant Log'!A3:DB100,84,0))</f>
        <v/>
      </c>
      <c r="D85" s="4"/>
      <c r="E85" s="3"/>
      <c r="F85" s="4"/>
      <c r="G85" s="4"/>
      <c r="H85" s="4"/>
      <c r="I85" s="4"/>
      <c r="J85" s="4"/>
      <c r="K85" s="4"/>
      <c r="L85" s="4"/>
      <c r="M85" s="4"/>
      <c r="N85" s="4"/>
      <c r="O85" s="4"/>
      <c r="P85" s="4"/>
      <c r="Q85" s="4"/>
      <c r="R85" s="4"/>
      <c r="S85" s="4"/>
      <c r="T85" s="4"/>
      <c r="U85" s="4"/>
      <c r="V85" s="4"/>
      <c r="W85" s="4"/>
      <c r="X85" s="4"/>
      <c r="Y85" s="4"/>
      <c r="Z85" s="4"/>
      <c r="AA85" s="4"/>
      <c r="AB85" s="4"/>
      <c r="AC85" s="4"/>
      <c r="AD85" s="4"/>
    </row>
    <row r="86" spans="1:30" ht="30" customHeight="1" thickBot="1" x14ac:dyDescent="0.3">
      <c r="A86" s="94" t="str">
        <f>IF('Tool Names and Timepoints'!C80="","",'Tool Names and Timepoints'!C80)</f>
        <v>Tool Name Timepoint</v>
      </c>
      <c r="B86" s="95"/>
      <c r="C86" s="63" t="str">
        <f>IF(VLOOKUP(B2,'Participant Log'!A3:DB100,85,0)=0,"",VLOOKUP(B2,'Participant Log'!A3:DB100,85,0))</f>
        <v/>
      </c>
      <c r="D86" s="4"/>
      <c r="E86" s="3"/>
      <c r="F86" s="4"/>
      <c r="G86" s="4"/>
      <c r="H86" s="4"/>
      <c r="I86" s="4"/>
      <c r="J86" s="4"/>
      <c r="K86" s="4"/>
      <c r="L86" s="4"/>
      <c r="M86" s="4"/>
      <c r="N86" s="4"/>
      <c r="O86" s="4"/>
      <c r="P86" s="4"/>
      <c r="Q86" s="4"/>
      <c r="R86" s="4"/>
      <c r="S86" s="4"/>
      <c r="T86" s="4"/>
      <c r="U86" s="4"/>
      <c r="V86" s="4"/>
      <c r="W86" s="4"/>
      <c r="X86" s="4"/>
      <c r="Y86" s="4"/>
      <c r="Z86" s="4"/>
      <c r="AA86" s="4"/>
      <c r="AB86" s="4"/>
      <c r="AC86" s="4"/>
      <c r="AD86" s="4"/>
    </row>
    <row r="87" spans="1:30" ht="30" customHeight="1" thickBot="1" x14ac:dyDescent="0.3">
      <c r="A87" s="75" t="str">
        <f>IF('Tool Names and Timepoints'!C81="","",'Tool Names and Timepoints'!C81)</f>
        <v>Tool Name Timepoint</v>
      </c>
      <c r="B87" s="82"/>
      <c r="C87" s="59" t="str">
        <f>IF(VLOOKUP(B2,'Participant Log'!A3:DB100,86,0)=0,"",VLOOKUP(B2,'Participant Log'!A3:DB100,86,0))</f>
        <v/>
      </c>
      <c r="D87" s="4"/>
      <c r="E87" s="3"/>
      <c r="F87" s="4"/>
      <c r="G87" s="4"/>
      <c r="H87" s="4"/>
      <c r="I87" s="4"/>
      <c r="J87" s="4"/>
      <c r="K87" s="4"/>
      <c r="L87" s="4"/>
      <c r="M87" s="4"/>
      <c r="N87" s="4"/>
      <c r="O87" s="4"/>
      <c r="P87" s="4"/>
      <c r="Q87" s="4"/>
      <c r="R87" s="4"/>
      <c r="S87" s="4"/>
      <c r="T87" s="4"/>
      <c r="U87" s="4"/>
      <c r="V87" s="4"/>
      <c r="W87" s="4"/>
      <c r="X87" s="4"/>
      <c r="Y87" s="4"/>
      <c r="Z87" s="4"/>
      <c r="AA87" s="4"/>
      <c r="AB87" s="4"/>
      <c r="AC87" s="4"/>
      <c r="AD87" s="4"/>
    </row>
    <row r="88" spans="1:30" ht="30" customHeight="1" thickBot="1" x14ac:dyDescent="0.3">
      <c r="A88" s="94" t="str">
        <f>IF('Tool Names and Timepoints'!C82="","",'Tool Names and Timepoints'!C82)</f>
        <v>Tool Name Timepoint</v>
      </c>
      <c r="B88" s="85"/>
      <c r="C88" s="63" t="str">
        <f>IF(VLOOKUP(B2,'Participant Log'!A3:DB100,87,0)=0,"",VLOOKUP(B2,'Participant Log'!A3:DB100,87,0))</f>
        <v/>
      </c>
      <c r="D88" s="4"/>
      <c r="E88" s="3"/>
      <c r="F88" s="4"/>
      <c r="G88" s="4"/>
      <c r="H88" s="4"/>
      <c r="I88" s="4"/>
      <c r="J88" s="4"/>
      <c r="K88" s="4"/>
      <c r="L88" s="4"/>
      <c r="M88" s="4"/>
      <c r="N88" s="4"/>
      <c r="O88" s="4"/>
      <c r="P88" s="4"/>
      <c r="Q88" s="4"/>
      <c r="R88" s="4"/>
      <c r="S88" s="4"/>
      <c r="T88" s="4"/>
      <c r="U88" s="4"/>
      <c r="V88" s="4"/>
      <c r="W88" s="4"/>
      <c r="X88" s="4"/>
      <c r="Y88" s="4"/>
      <c r="Z88" s="4"/>
      <c r="AA88" s="4"/>
      <c r="AB88" s="4"/>
      <c r="AC88" s="4"/>
      <c r="AD88" s="4"/>
    </row>
    <row r="89" spans="1:30" ht="30" customHeight="1" thickBot="1" x14ac:dyDescent="0.3">
      <c r="A89" s="64" t="str">
        <f>IF('Tool Names and Timepoints'!C83="","",'Tool Names and Timepoints'!C83)</f>
        <v>Tool Name Timepoint</v>
      </c>
      <c r="B89" s="84"/>
      <c r="C89" s="59" t="str">
        <f>IF(VLOOKUP(B2,'Participant Log'!A3:DB100,88,0)=0,"",VLOOKUP(B2,'Participant Log'!A3:DB100,88,0))</f>
        <v/>
      </c>
      <c r="D89" s="4"/>
      <c r="E89" s="3"/>
      <c r="F89" s="4"/>
      <c r="G89" s="4"/>
      <c r="H89" s="4"/>
      <c r="I89" s="4"/>
      <c r="J89" s="4"/>
      <c r="K89" s="4"/>
      <c r="L89" s="4"/>
      <c r="M89" s="4"/>
      <c r="N89" s="4"/>
      <c r="O89" s="4"/>
      <c r="P89" s="4"/>
      <c r="Q89" s="4"/>
      <c r="R89" s="4"/>
      <c r="S89" s="4"/>
      <c r="T89" s="4"/>
      <c r="U89" s="4"/>
      <c r="V89" s="4"/>
      <c r="W89" s="4"/>
      <c r="X89" s="4"/>
      <c r="Y89" s="4"/>
      <c r="Z89" s="4"/>
      <c r="AA89" s="4"/>
      <c r="AB89" s="4"/>
      <c r="AC89" s="4"/>
      <c r="AD89" s="4"/>
    </row>
    <row r="90" spans="1:30" ht="30" customHeight="1" thickBot="1" x14ac:dyDescent="0.3">
      <c r="A90" s="70" t="str">
        <f>IF('Tool Names and Timepoints'!C84="","",'Tool Names and Timepoints'!C84)</f>
        <v>Tool Name Timepoint</v>
      </c>
      <c r="B90" s="85"/>
      <c r="C90" s="63" t="str">
        <f>IF(VLOOKUP(B2,'Participant Log'!A3:DB100,89,0)=0,"",VLOOKUP(B2,'Participant Log'!A3:DB100,89,0))</f>
        <v/>
      </c>
      <c r="D90" s="4"/>
      <c r="E90" s="3"/>
      <c r="F90" s="4"/>
      <c r="G90" s="4"/>
      <c r="H90" s="4"/>
      <c r="I90" s="4"/>
      <c r="J90" s="4"/>
      <c r="K90" s="4"/>
      <c r="L90" s="4"/>
      <c r="M90" s="4"/>
      <c r="N90" s="4"/>
      <c r="O90" s="4"/>
      <c r="P90" s="4"/>
      <c r="Q90" s="4"/>
      <c r="R90" s="4"/>
      <c r="S90" s="4"/>
      <c r="T90" s="4"/>
      <c r="U90" s="4"/>
      <c r="V90" s="4"/>
      <c r="W90" s="4"/>
      <c r="X90" s="4"/>
      <c r="Y90" s="4"/>
      <c r="Z90" s="4"/>
      <c r="AA90" s="4"/>
      <c r="AB90" s="4"/>
      <c r="AC90" s="4"/>
      <c r="AD90" s="4"/>
    </row>
    <row r="91" spans="1:30" ht="30" customHeight="1" thickBot="1" x14ac:dyDescent="0.3">
      <c r="A91" s="68" t="str">
        <f>IF('Tool Names and Timepoints'!C85="","",'Tool Names and Timepoints'!C85)</f>
        <v>Tool Name Timepoint</v>
      </c>
      <c r="B91" s="84"/>
      <c r="C91" s="59" t="str">
        <f>IF(VLOOKUP(B2,'Participant Log'!A3:DB100,90,0)=0,"",VLOOKUP(B2,'Participant Log'!A3:DB100,90,0))</f>
        <v/>
      </c>
      <c r="D91" s="4"/>
      <c r="E91" s="3"/>
      <c r="F91" s="4"/>
      <c r="G91" s="4"/>
      <c r="H91" s="4"/>
      <c r="I91" s="4"/>
      <c r="J91" s="4"/>
      <c r="K91" s="4"/>
      <c r="L91" s="4"/>
      <c r="M91" s="4"/>
      <c r="N91" s="4"/>
      <c r="O91" s="4"/>
      <c r="P91" s="4"/>
      <c r="Q91" s="4"/>
      <c r="R91" s="4"/>
      <c r="S91" s="4"/>
      <c r="T91" s="4"/>
      <c r="U91" s="4"/>
      <c r="V91" s="4"/>
      <c r="W91" s="4"/>
      <c r="X91" s="4"/>
      <c r="Y91" s="4"/>
      <c r="Z91" s="4"/>
      <c r="AA91" s="4"/>
      <c r="AB91" s="4"/>
      <c r="AC91" s="4"/>
      <c r="AD91" s="4"/>
    </row>
    <row r="92" spans="1:30" ht="30" customHeight="1" thickBot="1" x14ac:dyDescent="0.3">
      <c r="A92" s="70" t="str">
        <f>IF('Tool Names and Timepoints'!C86="","",'Tool Names and Timepoints'!C86)</f>
        <v>Tool Name Timepoint</v>
      </c>
      <c r="B92" s="85"/>
      <c r="C92" s="63" t="str">
        <f>IF(VLOOKUP(B2,'Participant Log'!A3:DB100,91,0)=0,"",VLOOKUP(B2,'Participant Log'!A3:DB100,91,0))</f>
        <v/>
      </c>
      <c r="D92" s="4"/>
      <c r="E92" s="3"/>
      <c r="F92" s="4"/>
      <c r="G92" s="4"/>
      <c r="H92" s="4"/>
      <c r="I92" s="4"/>
      <c r="J92" s="4"/>
      <c r="K92" s="4"/>
      <c r="L92" s="4"/>
      <c r="M92" s="4"/>
      <c r="N92" s="4"/>
      <c r="O92" s="4"/>
      <c r="P92" s="4"/>
      <c r="Q92" s="4"/>
      <c r="R92" s="4"/>
      <c r="S92" s="4"/>
      <c r="T92" s="4"/>
      <c r="U92" s="4"/>
      <c r="V92" s="4"/>
      <c r="W92" s="4"/>
      <c r="X92" s="4"/>
      <c r="Y92" s="4"/>
      <c r="Z92" s="4"/>
      <c r="AA92" s="4"/>
      <c r="AB92" s="4"/>
      <c r="AC92" s="4"/>
      <c r="AD92" s="4"/>
    </row>
    <row r="93" spans="1:30" ht="30" customHeight="1" thickBot="1" x14ac:dyDescent="0.3">
      <c r="A93" s="68" t="str">
        <f>IF('Tool Names and Timepoints'!C87="","",'Tool Names and Timepoints'!C87)</f>
        <v>Tool Name Timepoint</v>
      </c>
      <c r="B93" s="84"/>
      <c r="C93" s="59" t="str">
        <f>IF(VLOOKUP(B2,'Participant Log'!A3:DB100,92,0)=0,"",VLOOKUP(B2,'Participant Log'!A3:DB100,92,0))</f>
        <v/>
      </c>
      <c r="D93" s="4"/>
      <c r="E93" s="3"/>
      <c r="F93" s="4"/>
      <c r="G93" s="4"/>
      <c r="H93" s="4"/>
      <c r="I93" s="4"/>
      <c r="J93" s="4"/>
      <c r="K93" s="4"/>
      <c r="L93" s="4"/>
      <c r="M93" s="4"/>
      <c r="N93" s="4"/>
      <c r="O93" s="4"/>
      <c r="P93" s="4"/>
      <c r="Q93" s="4"/>
      <c r="R93" s="4"/>
      <c r="S93" s="4"/>
      <c r="T93" s="4"/>
      <c r="U93" s="4"/>
      <c r="V93" s="4"/>
      <c r="W93" s="4"/>
      <c r="X93" s="4"/>
      <c r="Y93" s="4"/>
      <c r="Z93" s="4"/>
      <c r="AA93" s="4"/>
      <c r="AB93" s="4"/>
      <c r="AC93" s="4"/>
      <c r="AD93" s="4"/>
    </row>
    <row r="94" spans="1:30" ht="30" customHeight="1" thickBot="1" x14ac:dyDescent="0.3">
      <c r="A94" s="70" t="str">
        <f>IF('Tool Names and Timepoints'!C88="","",'Tool Names and Timepoints'!C88)</f>
        <v>Tool Name Timepoint</v>
      </c>
      <c r="B94" s="85"/>
      <c r="C94" s="63" t="str">
        <f>IF(VLOOKUP(B2,'Participant Log'!A3:DB100,93,0)=0,"",VLOOKUP(B2,'Participant Log'!A3:DB100,93,0))</f>
        <v/>
      </c>
      <c r="D94" s="4"/>
      <c r="E94" s="3"/>
      <c r="F94" s="4"/>
      <c r="G94" s="4"/>
      <c r="H94" s="4"/>
      <c r="I94" s="4"/>
      <c r="J94" s="4"/>
      <c r="K94" s="4"/>
      <c r="L94" s="4"/>
      <c r="M94" s="4"/>
      <c r="N94" s="4"/>
      <c r="O94" s="4"/>
      <c r="P94" s="4"/>
      <c r="Q94" s="4"/>
      <c r="R94" s="4"/>
      <c r="S94" s="4"/>
      <c r="T94" s="4"/>
      <c r="U94" s="4"/>
      <c r="V94" s="4"/>
      <c r="W94" s="4"/>
      <c r="X94" s="4"/>
      <c r="Y94" s="4"/>
      <c r="Z94" s="4"/>
      <c r="AA94" s="4"/>
      <c r="AB94" s="4"/>
      <c r="AC94" s="4"/>
      <c r="AD94" s="4"/>
    </row>
    <row r="95" spans="1:30" ht="30" customHeight="1" thickBot="1" x14ac:dyDescent="0.3">
      <c r="A95" s="60" t="str">
        <f>IF('Tool Names and Timepoints'!C89="","",'Tool Names and Timepoints'!C89)</f>
        <v>Tool Name Timepoint</v>
      </c>
      <c r="B95" s="80"/>
      <c r="C95" s="59" t="str">
        <f>IF(VLOOKUP(B2,'Participant Log'!A3:DB100,94,0)=0,"",VLOOKUP(B2,'Participant Log'!A3:DB100,94,0))</f>
        <v/>
      </c>
      <c r="D95" s="4"/>
      <c r="E95" s="3"/>
      <c r="F95" s="4"/>
      <c r="G95" s="4"/>
      <c r="H95" s="4"/>
      <c r="I95" s="4"/>
      <c r="J95" s="4"/>
      <c r="K95" s="4"/>
      <c r="L95" s="4"/>
      <c r="M95" s="4"/>
      <c r="N95" s="4"/>
      <c r="O95" s="4"/>
      <c r="P95" s="4"/>
      <c r="Q95" s="4"/>
      <c r="R95" s="4"/>
      <c r="S95" s="4"/>
      <c r="T95" s="4"/>
      <c r="U95" s="4"/>
      <c r="V95" s="4"/>
      <c r="W95" s="4"/>
      <c r="X95" s="4"/>
      <c r="Y95" s="4"/>
      <c r="Z95" s="4"/>
      <c r="AA95" s="4"/>
      <c r="AB95" s="4"/>
    </row>
    <row r="96" spans="1:30" ht="30" customHeight="1" thickBot="1" x14ac:dyDescent="0.3">
      <c r="A96" s="96" t="str">
        <f>IF('Tool Names and Timepoints'!C90="","",'Tool Names and Timepoints'!C90)</f>
        <v>Tool Name Timepoint</v>
      </c>
      <c r="B96" s="97"/>
      <c r="C96" s="63" t="str">
        <f>IF(VLOOKUP(B2,'Participant Log'!A3:DB100,95,0)=0,"",VLOOKUP(B2,'Participant Log'!A3:DB100,95,0))</f>
        <v/>
      </c>
      <c r="D96" s="4"/>
      <c r="E96" s="3"/>
      <c r="F96" s="4"/>
      <c r="G96" s="4"/>
      <c r="H96" s="4"/>
      <c r="I96" s="4"/>
      <c r="J96" s="4"/>
      <c r="K96" s="4"/>
      <c r="L96" s="4"/>
      <c r="M96" s="4"/>
      <c r="N96" s="4"/>
      <c r="O96" s="4"/>
      <c r="P96" s="4"/>
      <c r="Q96" s="4"/>
      <c r="R96" s="4"/>
      <c r="S96" s="4"/>
      <c r="T96" s="4"/>
      <c r="U96" s="4"/>
      <c r="V96" s="4"/>
      <c r="W96" s="4"/>
      <c r="X96" s="4"/>
      <c r="Y96" s="4"/>
      <c r="Z96" s="4"/>
      <c r="AA96" s="4"/>
      <c r="AB96" s="4"/>
    </row>
    <row r="97" spans="1:28" ht="30" customHeight="1" thickBot="1" x14ac:dyDescent="0.3">
      <c r="A97" s="75" t="str">
        <f>IF('Tool Names and Timepoints'!C91="","",'Tool Names and Timepoints'!C91)</f>
        <v>Tool Name Timepoint</v>
      </c>
      <c r="B97" s="82"/>
      <c r="C97" s="59" t="str">
        <f>IF(VLOOKUP(B2,'Participant Log'!A3:DB100,96,0)=0,"",VLOOKUP(B2,'Participant Log'!A3:DB100,96,0))</f>
        <v/>
      </c>
      <c r="D97" s="4"/>
      <c r="E97" s="3"/>
      <c r="F97" s="4"/>
      <c r="G97" s="4"/>
      <c r="H97" s="4"/>
      <c r="I97" s="4"/>
      <c r="J97" s="4"/>
      <c r="K97" s="4"/>
      <c r="L97" s="4"/>
      <c r="M97" s="4"/>
      <c r="N97" s="4"/>
      <c r="O97" s="4"/>
      <c r="P97" s="4"/>
      <c r="Q97" s="4"/>
      <c r="R97" s="4"/>
      <c r="S97" s="4"/>
      <c r="T97" s="4"/>
      <c r="U97" s="4"/>
      <c r="V97" s="4"/>
      <c r="W97" s="4"/>
      <c r="X97" s="4"/>
      <c r="Y97" s="4"/>
      <c r="Z97" s="4"/>
      <c r="AA97" s="4"/>
      <c r="AB97" s="4"/>
    </row>
    <row r="98" spans="1:28" ht="30" customHeight="1" thickBot="1" x14ac:dyDescent="0.3">
      <c r="A98" s="94" t="str">
        <f>IF('Tool Names and Timepoints'!C92="","",'Tool Names and Timepoints'!C92)</f>
        <v>Tool Name Timepoint</v>
      </c>
      <c r="B98" s="95"/>
      <c r="C98" s="63" t="str">
        <f>IF(VLOOKUP(B2,'Participant Log'!A3:DB100,97,0)=0,"",VLOOKUP(B2,'Participant Log'!A3:DB100,97,0))</f>
        <v/>
      </c>
      <c r="D98" s="4"/>
      <c r="E98" s="3"/>
      <c r="F98" s="4"/>
      <c r="G98" s="4"/>
      <c r="H98" s="4"/>
      <c r="I98" s="4"/>
      <c r="J98" s="4"/>
      <c r="K98" s="4"/>
      <c r="L98" s="4"/>
      <c r="M98" s="4"/>
      <c r="N98" s="4"/>
      <c r="O98" s="4"/>
      <c r="P98" s="4"/>
      <c r="Q98" s="4"/>
      <c r="R98" s="4"/>
      <c r="S98" s="4"/>
      <c r="T98" s="4"/>
      <c r="U98" s="4"/>
      <c r="V98" s="4"/>
      <c r="W98" s="4"/>
      <c r="X98" s="4"/>
      <c r="Y98" s="4"/>
      <c r="Z98" s="4"/>
      <c r="AA98" s="4"/>
      <c r="AB98" s="4"/>
    </row>
    <row r="99" spans="1:28" ht="30" customHeight="1" thickBot="1" x14ac:dyDescent="0.3">
      <c r="A99" s="75" t="str">
        <f>IF('Tool Names and Timepoints'!C93="","",'Tool Names and Timepoints'!C93)</f>
        <v>Tool Name Timepoint</v>
      </c>
      <c r="B99" s="82"/>
      <c r="C99" s="59" t="str">
        <f>IF(VLOOKUP(B2,'Participant Log'!A3:DB100,98,0)=0,"",VLOOKUP(B2,'Participant Log'!A3:DB100,98,0))</f>
        <v/>
      </c>
      <c r="D99" s="4"/>
      <c r="E99" s="3"/>
      <c r="F99" s="4"/>
      <c r="G99" s="4"/>
      <c r="H99" s="4"/>
      <c r="I99" s="4"/>
      <c r="J99" s="4"/>
      <c r="K99" s="4"/>
      <c r="L99" s="4"/>
      <c r="M99" s="4"/>
      <c r="N99" s="4"/>
      <c r="O99" s="4"/>
      <c r="P99" s="4"/>
      <c r="Q99" s="4"/>
      <c r="R99" s="4"/>
      <c r="S99" s="4"/>
      <c r="T99" s="4"/>
      <c r="U99" s="4"/>
      <c r="V99" s="4"/>
      <c r="W99" s="4"/>
      <c r="X99" s="4"/>
      <c r="Y99" s="4"/>
      <c r="Z99" s="4"/>
      <c r="AA99" s="4"/>
      <c r="AB99" s="4"/>
    </row>
    <row r="100" spans="1:28" ht="30" customHeight="1" thickBot="1" x14ac:dyDescent="0.3">
      <c r="A100" s="94" t="str">
        <f>IF('Tool Names and Timepoints'!C94="","",'Tool Names and Timepoints'!C94)</f>
        <v>Tool Name Timepoint</v>
      </c>
      <c r="B100" s="95"/>
      <c r="C100" s="63" t="str">
        <f>IF(VLOOKUP(B2,'Participant Log'!A3:DB100,99,0)=0,"",VLOOKUP(B2,'Participant Log'!A3:DB100,99,0))</f>
        <v/>
      </c>
      <c r="D100" s="4"/>
      <c r="E100" s="3"/>
      <c r="F100" s="4"/>
      <c r="G100" s="4"/>
      <c r="H100" s="4"/>
      <c r="I100" s="4"/>
      <c r="J100" s="4"/>
      <c r="K100" s="4"/>
      <c r="L100" s="4"/>
      <c r="M100" s="4"/>
      <c r="N100" s="4"/>
      <c r="O100" s="4"/>
      <c r="P100" s="4"/>
      <c r="Q100" s="4"/>
      <c r="R100" s="4"/>
      <c r="S100" s="4"/>
      <c r="T100" s="4"/>
      <c r="U100" s="4"/>
      <c r="V100" s="4"/>
      <c r="W100" s="4"/>
      <c r="X100" s="4"/>
      <c r="Y100" s="4"/>
      <c r="Z100" s="4"/>
      <c r="AA100" s="4"/>
      <c r="AB100" s="4"/>
    </row>
    <row r="101" spans="1:28" ht="30" customHeight="1" thickBot="1" x14ac:dyDescent="0.3">
      <c r="A101" s="75" t="str">
        <f>IF('Tool Names and Timepoints'!C95="","",'Tool Names and Timepoints'!C95)</f>
        <v>Tool Name Timepoint</v>
      </c>
      <c r="B101" s="82"/>
      <c r="C101" s="59" t="str">
        <f>IF(VLOOKUP(B2,'Participant Log'!A3:DB100,100,0)=0,"",VLOOKUP(B2,'Participant Log'!A3:DB100,100,0))</f>
        <v/>
      </c>
      <c r="D101" s="4"/>
      <c r="E101" s="3"/>
      <c r="F101" s="4"/>
      <c r="G101" s="4"/>
      <c r="H101" s="4"/>
      <c r="I101" s="4"/>
      <c r="J101" s="4"/>
      <c r="K101" s="4"/>
      <c r="L101" s="4"/>
      <c r="M101" s="4"/>
      <c r="N101" s="4"/>
      <c r="O101" s="4"/>
      <c r="P101" s="4"/>
      <c r="Q101" s="4"/>
      <c r="R101" s="4"/>
      <c r="S101" s="4"/>
      <c r="T101" s="4"/>
      <c r="U101" s="4"/>
      <c r="V101" s="4"/>
      <c r="W101" s="4"/>
      <c r="X101" s="4"/>
      <c r="Y101" s="4"/>
      <c r="Z101" s="4"/>
      <c r="AA101" s="4"/>
      <c r="AB101" s="4"/>
    </row>
    <row r="102" spans="1:28" ht="30" customHeight="1" thickBot="1" x14ac:dyDescent="0.3">
      <c r="A102" s="94" t="str">
        <f>IF('Tool Names and Timepoints'!C96="","",'Tool Names and Timepoints'!C96)</f>
        <v>Tool Name Timepoint</v>
      </c>
      <c r="B102" s="95"/>
      <c r="C102" s="63" t="str">
        <f>IF(VLOOKUP(B2,'Participant Log'!A3:DB100,101,0)=0,"",VLOOKUP(B2,'Participant Log'!A3:DB100,101,0))</f>
        <v/>
      </c>
      <c r="D102" s="4"/>
      <c r="E102" s="3"/>
      <c r="F102" s="4"/>
      <c r="G102" s="4"/>
      <c r="H102" s="4"/>
      <c r="I102" s="4"/>
      <c r="J102" s="4"/>
      <c r="K102" s="4"/>
      <c r="L102" s="4"/>
      <c r="M102" s="4"/>
      <c r="N102" s="4"/>
      <c r="O102" s="4"/>
      <c r="P102" s="4"/>
      <c r="Q102" s="4"/>
      <c r="R102" s="4"/>
      <c r="S102" s="4"/>
      <c r="T102" s="4"/>
      <c r="U102" s="4"/>
      <c r="V102" s="4"/>
      <c r="W102" s="4"/>
      <c r="X102" s="4"/>
      <c r="Y102" s="4"/>
      <c r="Z102" s="4"/>
      <c r="AA102" s="4"/>
      <c r="AB102" s="4"/>
    </row>
    <row r="103" spans="1:28" ht="30" customHeight="1" thickBot="1" x14ac:dyDescent="0.3">
      <c r="A103" s="75" t="str">
        <f>IF('Tool Names and Timepoints'!C97="","",'Tool Names and Timepoints'!C97)</f>
        <v>Tool Name Timepoint</v>
      </c>
      <c r="B103" s="82"/>
      <c r="C103" s="59" t="str">
        <f>IF(VLOOKUP(B2,'Participant Log'!A3:DB100,102,0)=0,"",VLOOKUP(B2,'Participant Log'!A3:DB100,102,0))</f>
        <v/>
      </c>
      <c r="D103" s="4"/>
      <c r="E103" s="3"/>
      <c r="F103" s="4"/>
      <c r="G103" s="4"/>
      <c r="H103" s="4"/>
      <c r="I103" s="4"/>
      <c r="J103" s="4"/>
      <c r="K103" s="4"/>
      <c r="L103" s="4"/>
      <c r="M103" s="4"/>
      <c r="N103" s="4"/>
      <c r="O103" s="4"/>
      <c r="P103" s="4"/>
      <c r="Q103" s="4"/>
      <c r="R103" s="4"/>
      <c r="S103" s="4"/>
      <c r="T103" s="4"/>
      <c r="U103" s="4"/>
      <c r="V103" s="4"/>
      <c r="W103" s="4"/>
      <c r="X103" s="4"/>
      <c r="Y103" s="4"/>
      <c r="Z103" s="4"/>
      <c r="AA103" s="4"/>
      <c r="AB103" s="4"/>
    </row>
    <row r="104" spans="1:28" ht="30" customHeight="1" thickBot="1" x14ac:dyDescent="0.3">
      <c r="A104" s="94" t="str">
        <f>IF('Tool Names and Timepoints'!C98="","",'Tool Names and Timepoints'!C98)</f>
        <v>Tool Name Timepoint</v>
      </c>
      <c r="B104" s="95"/>
      <c r="C104" s="63" t="str">
        <f>IF(VLOOKUP(B2,'Participant Log'!A3:DB100,103,0)=0,"",VLOOKUP(B2,'Participant Log'!A3:DB100,103,0))</f>
        <v/>
      </c>
      <c r="D104" s="4"/>
      <c r="E104" s="3"/>
      <c r="F104" s="4"/>
      <c r="G104" s="4"/>
      <c r="H104" s="4"/>
      <c r="I104" s="4"/>
      <c r="J104" s="4"/>
      <c r="K104" s="4"/>
      <c r="L104" s="4"/>
      <c r="M104" s="4"/>
      <c r="N104" s="4"/>
      <c r="O104" s="4"/>
      <c r="P104" s="4"/>
      <c r="Q104" s="4"/>
      <c r="R104" s="4"/>
      <c r="S104" s="4"/>
      <c r="T104" s="4"/>
      <c r="U104" s="4"/>
      <c r="V104" s="4"/>
      <c r="W104" s="4"/>
      <c r="X104" s="4"/>
      <c r="Y104" s="4"/>
      <c r="Z104" s="4"/>
      <c r="AA104" s="4"/>
      <c r="AB104" s="4"/>
    </row>
    <row r="105" spans="1:28" ht="30" customHeight="1" thickBot="1" x14ac:dyDescent="0.3">
      <c r="A105" s="75" t="str">
        <f>IF('Tool Names and Timepoints'!C99="","",'Tool Names and Timepoints'!C99)</f>
        <v>Tool Name Timepoint</v>
      </c>
      <c r="B105" s="82"/>
      <c r="C105" s="59" t="str">
        <f>IF(VLOOKUP(B2,'Participant Log'!A3:DB100,104,0)=0,"",VLOOKUP(B2,'Participant Log'!A3:DB100,104,0))</f>
        <v/>
      </c>
      <c r="D105" s="4"/>
      <c r="E105" s="3"/>
      <c r="F105" s="4"/>
      <c r="G105" s="4"/>
      <c r="H105" s="4"/>
      <c r="I105" s="4"/>
      <c r="J105" s="4"/>
      <c r="K105" s="4"/>
      <c r="L105" s="4"/>
      <c r="M105" s="4"/>
      <c r="N105" s="4"/>
      <c r="O105" s="4"/>
      <c r="P105" s="4"/>
      <c r="Q105" s="4"/>
      <c r="R105" s="4"/>
      <c r="S105" s="4"/>
      <c r="T105" s="4"/>
      <c r="U105" s="4"/>
      <c r="V105" s="4"/>
      <c r="W105" s="4"/>
      <c r="X105" s="4"/>
      <c r="Y105" s="4"/>
      <c r="Z105" s="4"/>
      <c r="AA105" s="4"/>
      <c r="AB105" s="4"/>
    </row>
    <row r="106" spans="1:28" ht="30" customHeight="1" thickBot="1" x14ac:dyDescent="0.3">
      <c r="A106" s="94" t="str">
        <f>IF('Tool Names and Timepoints'!C100="","",'Tool Names and Timepoints'!C100)</f>
        <v>Tool Name Timepoint</v>
      </c>
      <c r="B106" s="95"/>
      <c r="C106" s="63" t="str">
        <f>IF(VLOOKUP(B2,'Participant Log'!A3:DB100,105,0)=0,"",VLOOKUP(B2,'Participant Log'!A3:DB100,105,0))</f>
        <v/>
      </c>
      <c r="D106" s="4"/>
      <c r="E106" s="3"/>
      <c r="F106" s="4"/>
      <c r="G106" s="4"/>
      <c r="H106" s="4"/>
      <c r="I106" s="4"/>
      <c r="J106" s="4"/>
      <c r="K106" s="4"/>
      <c r="L106" s="4"/>
      <c r="M106" s="4"/>
      <c r="N106" s="4"/>
      <c r="O106" s="4"/>
      <c r="P106" s="4"/>
      <c r="Q106" s="4"/>
      <c r="R106" s="4"/>
      <c r="S106" s="4"/>
      <c r="T106" s="4"/>
      <c r="U106" s="4"/>
      <c r="V106" s="4"/>
      <c r="W106" s="4"/>
      <c r="X106" s="4"/>
      <c r="Y106" s="4"/>
      <c r="Z106" s="4"/>
      <c r="AA106" s="4"/>
      <c r="AB106" s="4"/>
    </row>
    <row r="107" spans="1:28" ht="30" customHeight="1" thickBot="1" x14ac:dyDescent="0.3">
      <c r="A107" s="111" t="str">
        <f>IF('Tool Names and Timepoints'!C101="","",'Tool Names and Timepoints'!C101)</f>
        <v>Tool Name Timepoint</v>
      </c>
      <c r="B107" s="82"/>
      <c r="C107" s="53" t="str">
        <f>IF(VLOOKUP(B2,'Participant Log'!A3:DB100,106,0)=0,"",VLOOKUP(B2,'Participant Log'!A3:DB100,106,0))</f>
        <v/>
      </c>
      <c r="D107" s="4"/>
      <c r="E107" s="3"/>
      <c r="F107" s="4"/>
      <c r="G107" s="4"/>
      <c r="H107" s="4"/>
      <c r="I107" s="4"/>
      <c r="J107" s="4"/>
      <c r="K107" s="4"/>
      <c r="L107" s="4"/>
      <c r="M107" s="4"/>
      <c r="N107" s="4"/>
      <c r="O107" s="4"/>
      <c r="P107" s="4"/>
      <c r="Q107" s="4"/>
      <c r="R107" s="4"/>
      <c r="S107" s="4"/>
      <c r="T107" s="4"/>
      <c r="U107" s="4"/>
      <c r="V107" s="4"/>
      <c r="W107" s="4"/>
      <c r="X107" s="4"/>
      <c r="Y107" s="4"/>
      <c r="Z107" s="4"/>
      <c r="AA107" s="4"/>
      <c r="AB107" s="4"/>
    </row>
    <row r="108" spans="1:28" ht="30" customHeight="1" thickBot="1" x14ac:dyDescent="0.3">
      <c r="A108" s="115" t="s">
        <v>44</v>
      </c>
      <c r="B108" s="114" t="str">
        <f>IF(VLOOKUP(B2,'Participant Log'!A3:G100,5,0)="active","","Exit Interview")</f>
        <v>Exit Interview</v>
      </c>
      <c r="C108" s="116"/>
      <c r="D108" s="34"/>
      <c r="E108" s="3"/>
      <c r="F108" s="4"/>
      <c r="G108" s="4"/>
      <c r="H108" s="4"/>
      <c r="I108" s="4"/>
      <c r="J108" s="4"/>
      <c r="K108" s="4"/>
      <c r="L108" s="4"/>
      <c r="M108" s="4"/>
      <c r="N108" s="4"/>
      <c r="O108" s="4"/>
      <c r="P108" s="4"/>
      <c r="Q108" s="4"/>
      <c r="R108" s="4"/>
      <c r="S108" s="4"/>
      <c r="T108" s="4"/>
      <c r="U108" s="4"/>
      <c r="V108" s="4"/>
      <c r="W108" s="4"/>
      <c r="X108" s="4"/>
      <c r="Y108" s="4"/>
      <c r="Z108" s="4"/>
      <c r="AA108" s="4"/>
      <c r="AB108" s="4"/>
    </row>
    <row r="109" spans="1:28" x14ac:dyDescent="0.25">
      <c r="A109" s="112"/>
      <c r="B109" s="113"/>
      <c r="C109" s="35"/>
      <c r="D109" s="4"/>
      <c r="E109" s="3"/>
      <c r="F109" s="4"/>
      <c r="G109" s="4"/>
      <c r="H109" s="4"/>
      <c r="I109" s="4"/>
      <c r="J109" s="4"/>
      <c r="K109" s="4"/>
      <c r="L109" s="4"/>
      <c r="M109" s="4"/>
      <c r="N109" s="4"/>
      <c r="O109" s="4"/>
      <c r="P109" s="4"/>
      <c r="Q109" s="4"/>
      <c r="R109" s="4"/>
      <c r="S109" s="4"/>
      <c r="T109" s="4"/>
      <c r="U109" s="4"/>
      <c r="V109" s="4"/>
      <c r="W109" s="4"/>
      <c r="X109" s="4"/>
      <c r="Y109" s="4"/>
      <c r="Z109" s="4"/>
      <c r="AA109" s="4"/>
      <c r="AB109" s="4"/>
    </row>
    <row r="110" spans="1:28" x14ac:dyDescent="0.25">
      <c r="A110" s="49"/>
      <c r="B110" s="34"/>
      <c r="C110" s="35"/>
      <c r="D110" s="4"/>
      <c r="E110" s="3"/>
      <c r="F110" s="4"/>
      <c r="G110" s="4"/>
      <c r="H110" s="4"/>
      <c r="I110" s="4"/>
      <c r="J110" s="4"/>
      <c r="K110" s="4"/>
      <c r="L110" s="4"/>
      <c r="M110" s="4"/>
      <c r="N110" s="4"/>
      <c r="O110" s="4"/>
      <c r="P110" s="4"/>
      <c r="Q110" s="4"/>
      <c r="R110" s="4"/>
      <c r="S110" s="4"/>
      <c r="T110" s="4"/>
      <c r="U110" s="4"/>
      <c r="V110" s="4"/>
      <c r="W110" s="4"/>
      <c r="X110" s="4"/>
      <c r="Y110" s="4"/>
      <c r="Z110" s="4"/>
      <c r="AA110" s="4"/>
      <c r="AB110" s="4"/>
    </row>
    <row r="111" spans="1:28" x14ac:dyDescent="0.25">
      <c r="A111" s="49"/>
      <c r="B111" s="34"/>
      <c r="C111" s="35"/>
      <c r="D111" s="4"/>
      <c r="E111" s="3"/>
      <c r="F111" s="4"/>
      <c r="G111" s="4"/>
      <c r="H111" s="4"/>
      <c r="I111" s="4"/>
      <c r="J111" s="4"/>
      <c r="K111" s="4"/>
      <c r="L111" s="4"/>
      <c r="M111" s="4"/>
      <c r="N111" s="4"/>
      <c r="O111" s="4"/>
      <c r="P111" s="4"/>
      <c r="Q111" s="4"/>
      <c r="R111" s="4"/>
      <c r="S111" s="4"/>
      <c r="T111" s="4"/>
      <c r="U111" s="4"/>
      <c r="V111" s="4"/>
      <c r="W111" s="4"/>
      <c r="X111" s="4"/>
      <c r="Y111" s="4"/>
      <c r="Z111" s="4"/>
      <c r="AA111" s="4"/>
      <c r="AB111" s="4"/>
    </row>
    <row r="112" spans="1:28" x14ac:dyDescent="0.25">
      <c r="A112" s="35"/>
      <c r="B112" s="34"/>
      <c r="C112" s="35"/>
      <c r="D112" s="4"/>
      <c r="E112" s="3"/>
      <c r="F112" s="4"/>
      <c r="G112" s="4"/>
      <c r="H112" s="4"/>
      <c r="I112" s="4"/>
      <c r="J112" s="4"/>
      <c r="K112" s="4"/>
      <c r="L112" s="4"/>
      <c r="M112" s="4"/>
      <c r="N112" s="4"/>
      <c r="O112" s="4"/>
      <c r="P112" s="4"/>
      <c r="Q112" s="4"/>
      <c r="R112" s="4"/>
      <c r="S112" s="4"/>
      <c r="T112" s="4"/>
      <c r="U112" s="4"/>
      <c r="V112" s="4"/>
      <c r="W112" s="4"/>
      <c r="X112" s="4"/>
      <c r="Y112" s="4"/>
      <c r="Z112" s="4"/>
      <c r="AA112" s="4"/>
      <c r="AB112" s="4"/>
    </row>
    <row r="113" spans="1:28" x14ac:dyDescent="0.25">
      <c r="A113" s="35"/>
      <c r="B113" s="34"/>
      <c r="C113" s="35"/>
      <c r="D113" s="4"/>
      <c r="E113" s="3"/>
      <c r="F113" s="4"/>
      <c r="G113" s="4"/>
      <c r="H113" s="4"/>
      <c r="I113" s="4"/>
      <c r="J113" s="4"/>
      <c r="K113" s="4"/>
      <c r="L113" s="4"/>
      <c r="M113" s="4"/>
      <c r="N113" s="4"/>
      <c r="O113" s="4"/>
      <c r="P113" s="4"/>
      <c r="Q113" s="4"/>
      <c r="R113" s="4"/>
      <c r="S113" s="4"/>
      <c r="T113" s="4"/>
      <c r="U113" s="4"/>
      <c r="V113" s="4"/>
      <c r="W113" s="4"/>
      <c r="X113" s="4"/>
      <c r="Y113" s="4"/>
      <c r="Z113" s="4"/>
      <c r="AA113" s="4"/>
      <c r="AB113" s="4"/>
    </row>
    <row r="114" spans="1:28" x14ac:dyDescent="0.25">
      <c r="A114" s="3"/>
      <c r="B114" s="4"/>
      <c r="C114" s="3"/>
      <c r="D114" s="4"/>
      <c r="E114" s="3"/>
      <c r="F114" s="4"/>
      <c r="G114" s="4"/>
      <c r="H114" s="4"/>
      <c r="I114" s="4"/>
      <c r="J114" s="4"/>
      <c r="K114" s="4"/>
      <c r="L114" s="4"/>
      <c r="M114" s="4"/>
      <c r="N114" s="4"/>
      <c r="O114" s="4"/>
      <c r="P114" s="4"/>
      <c r="Q114" s="4"/>
      <c r="R114" s="4"/>
      <c r="S114" s="4"/>
      <c r="T114" s="4"/>
      <c r="U114" s="4"/>
      <c r="V114" s="4"/>
      <c r="W114" s="4"/>
      <c r="X114" s="4"/>
      <c r="Y114" s="4"/>
      <c r="Z114" s="4"/>
      <c r="AA114" s="4"/>
      <c r="AB114" s="4"/>
    </row>
    <row r="115" spans="1:28" x14ac:dyDescent="0.25">
      <c r="A115" s="3"/>
      <c r="B115" s="4"/>
      <c r="C115" s="3"/>
      <c r="D115" s="4"/>
      <c r="E115" s="3"/>
      <c r="F115" s="4"/>
      <c r="G115" s="4"/>
      <c r="H115" s="4"/>
      <c r="I115" s="4"/>
      <c r="J115" s="4"/>
      <c r="K115" s="4"/>
      <c r="L115" s="4"/>
      <c r="M115" s="4"/>
      <c r="N115" s="4"/>
      <c r="O115" s="4"/>
      <c r="P115" s="4"/>
      <c r="Q115" s="4"/>
      <c r="R115" s="4"/>
      <c r="S115" s="4"/>
      <c r="T115" s="4"/>
      <c r="U115" s="4"/>
      <c r="V115" s="4"/>
      <c r="W115" s="4"/>
      <c r="X115" s="4"/>
      <c r="Y115" s="4"/>
      <c r="Z115" s="4"/>
      <c r="AA115" s="4"/>
      <c r="AB115" s="4"/>
    </row>
    <row r="116" spans="1:28" x14ac:dyDescent="0.25">
      <c r="A116" s="3"/>
      <c r="B116" s="4"/>
      <c r="C116" s="3"/>
      <c r="D116" s="4"/>
      <c r="E116" s="3"/>
      <c r="F116" s="4"/>
      <c r="G116" s="4"/>
      <c r="H116" s="4"/>
      <c r="I116" s="4"/>
      <c r="J116" s="4"/>
      <c r="K116" s="4"/>
      <c r="L116" s="4"/>
      <c r="M116" s="4"/>
      <c r="N116" s="4"/>
      <c r="O116" s="4"/>
      <c r="P116" s="4"/>
      <c r="Q116" s="4"/>
      <c r="R116" s="4"/>
      <c r="S116" s="4"/>
      <c r="T116" s="4"/>
      <c r="U116" s="4"/>
      <c r="V116" s="4"/>
      <c r="W116" s="4"/>
      <c r="X116" s="4"/>
      <c r="Y116" s="4"/>
      <c r="Z116" s="4"/>
      <c r="AA116" s="4"/>
      <c r="AB116" s="4"/>
    </row>
    <row r="117" spans="1:28" x14ac:dyDescent="0.25">
      <c r="A117" s="3"/>
      <c r="B117" s="4"/>
      <c r="C117" s="3"/>
      <c r="D117" s="4"/>
      <c r="E117" s="3"/>
      <c r="F117" s="4"/>
      <c r="G117" s="4"/>
      <c r="H117" s="4"/>
      <c r="I117" s="4"/>
      <c r="J117" s="4"/>
      <c r="K117" s="4"/>
      <c r="L117" s="4"/>
      <c r="M117" s="4"/>
      <c r="N117" s="4"/>
      <c r="O117" s="4"/>
      <c r="P117" s="4"/>
      <c r="Q117" s="4"/>
      <c r="R117" s="4"/>
      <c r="S117" s="4"/>
      <c r="T117" s="4"/>
      <c r="U117" s="4"/>
      <c r="V117" s="4"/>
      <c r="W117" s="4"/>
      <c r="X117" s="4"/>
      <c r="Y117" s="4"/>
      <c r="Z117" s="4"/>
      <c r="AA117" s="4"/>
      <c r="AB117" s="4"/>
    </row>
    <row r="118" spans="1:28" x14ac:dyDescent="0.25">
      <c r="A118" s="3"/>
      <c r="B118" s="4"/>
      <c r="C118" s="3"/>
      <c r="D118" s="4"/>
      <c r="E118" s="3"/>
      <c r="F118" s="4"/>
      <c r="G118" s="4"/>
      <c r="H118" s="4"/>
      <c r="I118" s="4"/>
      <c r="J118" s="4"/>
      <c r="K118" s="4"/>
      <c r="L118" s="4"/>
      <c r="M118" s="4"/>
      <c r="N118" s="4"/>
      <c r="O118" s="4"/>
      <c r="P118" s="4"/>
      <c r="Q118" s="4"/>
      <c r="R118" s="4"/>
      <c r="S118" s="4"/>
      <c r="T118" s="4"/>
      <c r="U118" s="4"/>
      <c r="V118" s="4"/>
      <c r="W118" s="4"/>
      <c r="X118" s="4"/>
      <c r="Y118" s="4"/>
      <c r="Z118" s="4"/>
      <c r="AA118" s="4"/>
      <c r="AB118" s="4"/>
    </row>
    <row r="119" spans="1:28" x14ac:dyDescent="0.25">
      <c r="A119" s="3"/>
      <c r="B119" s="4"/>
      <c r="C119" s="3"/>
      <c r="D119" s="4"/>
      <c r="E119" s="3"/>
      <c r="F119" s="4"/>
      <c r="G119" s="4"/>
      <c r="H119" s="4"/>
      <c r="I119" s="4"/>
      <c r="J119" s="4"/>
      <c r="K119" s="4"/>
      <c r="L119" s="4"/>
      <c r="M119" s="4"/>
      <c r="N119" s="4"/>
      <c r="O119" s="4"/>
      <c r="P119" s="4"/>
      <c r="Q119" s="4"/>
      <c r="R119" s="4"/>
      <c r="S119" s="4"/>
      <c r="T119" s="4"/>
      <c r="U119" s="4"/>
      <c r="V119" s="4"/>
      <c r="W119" s="4"/>
      <c r="X119" s="4"/>
      <c r="Y119" s="4"/>
      <c r="Z119" s="4"/>
      <c r="AA119" s="4"/>
      <c r="AB119" s="4"/>
    </row>
    <row r="120" spans="1:28" x14ac:dyDescent="0.25">
      <c r="A120" s="3"/>
      <c r="B120" s="4"/>
      <c r="C120" s="3"/>
      <c r="D120" s="4"/>
      <c r="E120" s="3"/>
      <c r="F120" s="4"/>
      <c r="G120" s="4"/>
      <c r="H120" s="4"/>
      <c r="I120" s="4"/>
      <c r="J120" s="4"/>
      <c r="K120" s="4"/>
      <c r="L120" s="4"/>
      <c r="M120" s="4"/>
      <c r="N120" s="4"/>
      <c r="O120" s="4"/>
      <c r="P120" s="4"/>
      <c r="Q120" s="4"/>
      <c r="R120" s="4"/>
      <c r="S120" s="4"/>
      <c r="T120" s="4"/>
      <c r="U120" s="4"/>
      <c r="V120" s="4"/>
      <c r="W120" s="4"/>
      <c r="X120" s="4"/>
      <c r="Y120" s="4"/>
      <c r="Z120" s="4"/>
      <c r="AA120" s="4"/>
      <c r="AB120" s="4"/>
    </row>
    <row r="121" spans="1:28" x14ac:dyDescent="0.25">
      <c r="A121" s="3"/>
      <c r="B121" s="4"/>
      <c r="C121" s="3"/>
      <c r="D121" s="4"/>
      <c r="E121" s="3"/>
      <c r="F121" s="4"/>
      <c r="G121" s="4"/>
      <c r="H121" s="4"/>
      <c r="I121" s="4"/>
      <c r="J121" s="4"/>
      <c r="K121" s="4"/>
      <c r="L121" s="4"/>
      <c r="M121" s="4"/>
      <c r="N121" s="4"/>
      <c r="O121" s="4"/>
      <c r="P121" s="4"/>
      <c r="Q121" s="4"/>
      <c r="R121" s="4"/>
      <c r="S121" s="4"/>
      <c r="T121" s="4"/>
      <c r="U121" s="4"/>
      <c r="V121" s="4"/>
      <c r="W121" s="4"/>
      <c r="X121" s="4"/>
      <c r="Y121" s="4"/>
      <c r="Z121" s="4"/>
      <c r="AA121" s="4"/>
      <c r="AB121" s="4"/>
    </row>
    <row r="122" spans="1:28" x14ac:dyDescent="0.25">
      <c r="A122" s="3"/>
      <c r="B122" s="4"/>
      <c r="C122" s="3"/>
      <c r="D122" s="4"/>
      <c r="E122" s="3"/>
      <c r="F122" s="4"/>
      <c r="G122" s="4"/>
      <c r="H122" s="4"/>
      <c r="I122" s="4"/>
      <c r="J122" s="4"/>
      <c r="K122" s="4"/>
      <c r="L122" s="4"/>
      <c r="M122" s="4"/>
      <c r="N122" s="4"/>
      <c r="O122" s="4"/>
      <c r="P122" s="4"/>
      <c r="Q122" s="4"/>
      <c r="R122" s="4"/>
      <c r="S122" s="4"/>
      <c r="T122" s="4"/>
      <c r="U122" s="4"/>
      <c r="V122" s="4"/>
      <c r="W122" s="4"/>
      <c r="X122" s="4"/>
      <c r="Y122" s="4"/>
      <c r="Z122" s="4"/>
      <c r="AA122" s="4"/>
      <c r="AB122" s="4"/>
    </row>
    <row r="123" spans="1:28" x14ac:dyDescent="0.25">
      <c r="A123" s="3"/>
      <c r="B123" s="4"/>
      <c r="C123" s="3"/>
      <c r="D123" s="4"/>
      <c r="E123" s="3"/>
      <c r="F123" s="4"/>
      <c r="G123" s="4"/>
      <c r="H123" s="4"/>
      <c r="I123" s="4"/>
      <c r="J123" s="4"/>
      <c r="K123" s="4"/>
      <c r="L123" s="4"/>
      <c r="M123" s="4"/>
      <c r="N123" s="4"/>
      <c r="O123" s="4"/>
      <c r="P123" s="4"/>
      <c r="Q123" s="4"/>
      <c r="R123" s="4"/>
      <c r="S123" s="4"/>
      <c r="T123" s="4"/>
      <c r="U123" s="4"/>
      <c r="V123" s="4"/>
      <c r="W123" s="4"/>
      <c r="X123" s="4"/>
      <c r="Y123" s="4"/>
      <c r="Z123" s="4"/>
      <c r="AA123" s="4"/>
      <c r="AB123" s="4"/>
    </row>
    <row r="124" spans="1:28" x14ac:dyDescent="0.25">
      <c r="A124" s="3"/>
      <c r="B124" s="4"/>
      <c r="C124" s="3"/>
      <c r="D124" s="4"/>
      <c r="E124" s="3"/>
      <c r="F124" s="4"/>
      <c r="G124" s="4"/>
      <c r="H124" s="4"/>
      <c r="I124" s="4"/>
      <c r="J124" s="4"/>
      <c r="K124" s="4"/>
      <c r="L124" s="4"/>
      <c r="M124" s="4"/>
      <c r="N124" s="4"/>
      <c r="O124" s="4"/>
      <c r="P124" s="4"/>
      <c r="Q124" s="4"/>
      <c r="R124" s="4"/>
      <c r="S124" s="4"/>
      <c r="T124" s="4"/>
      <c r="U124" s="4"/>
      <c r="V124" s="4"/>
      <c r="W124" s="4"/>
      <c r="X124" s="4"/>
      <c r="Y124" s="4"/>
      <c r="Z124" s="4"/>
      <c r="AA124" s="4"/>
      <c r="AB124" s="4"/>
    </row>
    <row r="125" spans="1:28" x14ac:dyDescent="0.25">
      <c r="A125" s="3"/>
      <c r="B125" s="4"/>
      <c r="C125" s="3"/>
      <c r="D125" s="4"/>
      <c r="E125" s="3"/>
      <c r="F125" s="4"/>
      <c r="G125" s="4"/>
      <c r="H125" s="4"/>
      <c r="I125" s="4"/>
      <c r="J125" s="4"/>
      <c r="K125" s="4"/>
      <c r="L125" s="4"/>
      <c r="M125" s="4"/>
      <c r="N125" s="4"/>
      <c r="O125" s="4"/>
      <c r="P125" s="4"/>
      <c r="Q125" s="4"/>
      <c r="R125" s="4"/>
      <c r="S125" s="4"/>
      <c r="T125" s="4"/>
      <c r="U125" s="4"/>
      <c r="V125" s="4"/>
      <c r="W125" s="4"/>
      <c r="X125" s="4"/>
      <c r="Y125" s="4"/>
      <c r="Z125" s="4"/>
      <c r="AA125" s="4"/>
      <c r="AB125" s="4"/>
    </row>
    <row r="126" spans="1:28" x14ac:dyDescent="0.25">
      <c r="A126" s="3"/>
      <c r="B126" s="4"/>
      <c r="C126" s="3"/>
      <c r="D126" s="4"/>
      <c r="E126" s="3"/>
      <c r="F126" s="4"/>
      <c r="G126" s="4"/>
      <c r="H126" s="4"/>
      <c r="I126" s="4"/>
      <c r="J126" s="4"/>
      <c r="K126" s="4"/>
      <c r="L126" s="4"/>
      <c r="M126" s="4"/>
      <c r="N126" s="4"/>
      <c r="O126" s="4"/>
      <c r="P126" s="4"/>
      <c r="Q126" s="4"/>
      <c r="R126" s="4"/>
      <c r="S126" s="4"/>
      <c r="T126" s="4"/>
      <c r="U126" s="4"/>
      <c r="V126" s="4"/>
      <c r="W126" s="4"/>
      <c r="X126" s="4"/>
      <c r="Y126" s="4"/>
      <c r="Z126" s="4"/>
      <c r="AA126" s="4"/>
      <c r="AB126" s="4"/>
    </row>
    <row r="127" spans="1:28" x14ac:dyDescent="0.25">
      <c r="A127" s="3"/>
      <c r="B127" s="4"/>
      <c r="C127" s="3"/>
      <c r="D127" s="4"/>
      <c r="E127" s="3"/>
      <c r="F127" s="4"/>
      <c r="G127" s="4"/>
      <c r="H127" s="4"/>
      <c r="I127" s="4"/>
      <c r="J127" s="4"/>
      <c r="K127" s="4"/>
      <c r="L127" s="4"/>
      <c r="M127" s="4"/>
      <c r="N127" s="4"/>
      <c r="O127" s="4"/>
      <c r="P127" s="4"/>
      <c r="Q127" s="4"/>
      <c r="R127" s="4"/>
      <c r="S127" s="4"/>
      <c r="T127" s="4"/>
      <c r="U127" s="4"/>
      <c r="V127" s="4"/>
      <c r="W127" s="4"/>
      <c r="X127" s="4"/>
      <c r="Y127" s="4"/>
      <c r="Z127" s="4"/>
      <c r="AA127" s="4"/>
      <c r="AB127" s="4"/>
    </row>
    <row r="128" spans="1:28" x14ac:dyDescent="0.25">
      <c r="A128" s="3"/>
      <c r="B128" s="4"/>
      <c r="C128" s="3"/>
      <c r="D128" s="4"/>
      <c r="E128" s="3"/>
      <c r="F128" s="4"/>
      <c r="G128" s="4"/>
      <c r="H128" s="4"/>
      <c r="I128" s="4"/>
      <c r="J128" s="4"/>
      <c r="K128" s="4"/>
      <c r="L128" s="4"/>
      <c r="M128" s="4"/>
      <c r="N128" s="4"/>
      <c r="O128" s="4"/>
      <c r="P128" s="4"/>
      <c r="Q128" s="4"/>
      <c r="R128" s="4"/>
      <c r="S128" s="4"/>
      <c r="T128" s="4"/>
      <c r="U128" s="4"/>
      <c r="V128" s="4"/>
      <c r="W128" s="4"/>
      <c r="X128" s="4"/>
      <c r="Y128" s="4"/>
      <c r="Z128" s="4"/>
      <c r="AA128" s="4"/>
      <c r="AB128" s="4"/>
    </row>
    <row r="129" spans="1:31" x14ac:dyDescent="0.25">
      <c r="A129" s="3"/>
      <c r="B129" s="4"/>
      <c r="C129" s="3"/>
      <c r="D129" s="4"/>
      <c r="E129" s="3"/>
      <c r="F129" s="4"/>
      <c r="G129" s="4"/>
      <c r="H129" s="4"/>
      <c r="I129" s="4"/>
      <c r="J129" s="4"/>
      <c r="K129" s="4"/>
      <c r="L129" s="4"/>
      <c r="M129" s="4"/>
      <c r="N129" s="4"/>
      <c r="O129" s="4"/>
      <c r="P129" s="4"/>
      <c r="Q129" s="4"/>
      <c r="R129" s="4"/>
      <c r="S129" s="4"/>
      <c r="T129" s="4"/>
      <c r="U129" s="4"/>
      <c r="V129" s="4"/>
      <c r="W129" s="4"/>
      <c r="X129" s="4"/>
      <c r="Y129" s="4"/>
      <c r="Z129" s="4"/>
      <c r="AA129" s="4"/>
      <c r="AB129" s="4"/>
    </row>
    <row r="130" spans="1:31" x14ac:dyDescent="0.25">
      <c r="A130" s="3"/>
      <c r="B130" s="4"/>
      <c r="C130" s="3"/>
      <c r="D130" s="4"/>
      <c r="E130" s="3"/>
      <c r="F130" s="4"/>
      <c r="G130" s="4"/>
      <c r="H130" s="4"/>
      <c r="I130" s="4"/>
      <c r="J130" s="4"/>
      <c r="K130" s="4"/>
      <c r="L130" s="4"/>
      <c r="M130" s="4"/>
      <c r="N130" s="4"/>
      <c r="O130" s="4"/>
      <c r="P130" s="4"/>
      <c r="Q130" s="4"/>
      <c r="R130" s="4"/>
      <c r="S130" s="4"/>
      <c r="T130" s="4"/>
      <c r="U130" s="4"/>
      <c r="V130" s="4"/>
      <c r="W130" s="4"/>
      <c r="X130" s="4"/>
      <c r="Y130" s="4"/>
      <c r="Z130" s="4"/>
      <c r="AA130" s="4"/>
      <c r="AB130" s="4"/>
    </row>
    <row r="131" spans="1:31" x14ac:dyDescent="0.25">
      <c r="A131" s="3"/>
      <c r="B131" s="4"/>
      <c r="C131" s="3"/>
      <c r="D131" s="4"/>
      <c r="E131" s="3"/>
      <c r="F131" s="4"/>
      <c r="G131" s="4"/>
      <c r="H131" s="4"/>
      <c r="I131" s="4"/>
      <c r="J131" s="4"/>
      <c r="K131" s="4"/>
      <c r="L131" s="4"/>
      <c r="M131" s="4"/>
      <c r="N131" s="4"/>
      <c r="O131" s="4"/>
      <c r="P131" s="4"/>
      <c r="Q131" s="4"/>
      <c r="R131" s="4"/>
      <c r="S131" s="4"/>
      <c r="T131" s="4"/>
      <c r="U131" s="4"/>
      <c r="V131" s="4"/>
      <c r="W131" s="4"/>
      <c r="X131" s="4"/>
      <c r="Y131" s="4"/>
      <c r="Z131" s="4"/>
      <c r="AA131" s="4"/>
      <c r="AB131" s="4"/>
    </row>
    <row r="132" spans="1:31" x14ac:dyDescent="0.25">
      <c r="A132" s="3"/>
      <c r="B132" s="4"/>
      <c r="C132" s="3"/>
      <c r="D132" s="4"/>
      <c r="E132" s="3"/>
      <c r="F132" s="4"/>
      <c r="G132" s="4"/>
      <c r="H132" s="4"/>
      <c r="I132" s="4"/>
      <c r="J132" s="4"/>
      <c r="K132" s="4"/>
      <c r="L132" s="4"/>
      <c r="M132" s="4"/>
      <c r="N132" s="4"/>
      <c r="O132" s="4"/>
      <c r="P132" s="4"/>
      <c r="Q132" s="4"/>
      <c r="R132" s="4"/>
      <c r="S132" s="4"/>
      <c r="T132" s="4"/>
      <c r="U132" s="4"/>
      <c r="V132" s="4"/>
      <c r="W132" s="4"/>
      <c r="X132" s="4"/>
      <c r="Y132" s="4"/>
      <c r="Z132" s="4"/>
      <c r="AA132" s="4"/>
      <c r="AB132" s="4"/>
    </row>
    <row r="133" spans="1:31" x14ac:dyDescent="0.25">
      <c r="A133" s="3"/>
      <c r="B133" s="4"/>
      <c r="C133" s="3"/>
      <c r="D133" s="4"/>
      <c r="E133" s="3"/>
      <c r="F133" s="4"/>
      <c r="G133" s="4"/>
      <c r="H133" s="4"/>
      <c r="I133" s="4"/>
      <c r="J133" s="4"/>
      <c r="K133" s="4"/>
      <c r="L133" s="4"/>
      <c r="M133" s="4"/>
      <c r="N133" s="4"/>
      <c r="O133" s="4"/>
      <c r="P133" s="4"/>
      <c r="Q133" s="4"/>
      <c r="R133" s="4"/>
      <c r="S133" s="4"/>
      <c r="T133" s="4"/>
      <c r="U133" s="4"/>
      <c r="V133" s="4"/>
      <c r="W133" s="4"/>
      <c r="X133" s="4"/>
      <c r="Y133" s="4"/>
      <c r="Z133" s="4"/>
      <c r="AA133" s="4"/>
      <c r="AB133" s="4"/>
    </row>
    <row r="134" spans="1:31" x14ac:dyDescent="0.25">
      <c r="A134" s="3"/>
      <c r="B134" s="4"/>
      <c r="C134" s="3"/>
      <c r="D134" s="4"/>
      <c r="E134" s="3"/>
      <c r="F134" s="4"/>
      <c r="G134" s="4"/>
      <c r="H134" s="4"/>
      <c r="I134" s="4"/>
      <c r="J134" s="4"/>
      <c r="K134" s="4"/>
      <c r="L134" s="4"/>
      <c r="M134" s="4"/>
      <c r="N134" s="4"/>
      <c r="O134" s="4"/>
      <c r="P134" s="4"/>
      <c r="Q134" s="4"/>
      <c r="R134" s="4"/>
      <c r="S134" s="4"/>
      <c r="T134" s="4"/>
      <c r="U134" s="4"/>
      <c r="V134" s="4"/>
      <c r="W134" s="4"/>
      <c r="X134" s="4"/>
      <c r="Y134" s="4"/>
      <c r="Z134" s="4"/>
      <c r="AA134" s="4"/>
      <c r="AB134" s="4"/>
    </row>
    <row r="135" spans="1:31" x14ac:dyDescent="0.25">
      <c r="A135" s="38"/>
      <c r="B135" s="15"/>
      <c r="C135" s="3"/>
      <c r="D135" s="3"/>
      <c r="E135" s="4"/>
      <c r="F135" s="3"/>
      <c r="G135" s="4"/>
      <c r="H135" s="3"/>
      <c r="I135" s="4"/>
      <c r="J135" s="4"/>
      <c r="K135" s="4"/>
      <c r="L135" s="4"/>
      <c r="M135" s="4"/>
      <c r="N135" s="4"/>
      <c r="O135" s="4"/>
      <c r="P135" s="4"/>
      <c r="Q135" s="4"/>
      <c r="R135" s="4"/>
      <c r="S135" s="4"/>
      <c r="T135" s="4"/>
      <c r="U135" s="4"/>
      <c r="V135" s="4"/>
      <c r="W135" s="4"/>
      <c r="X135" s="4"/>
      <c r="Y135" s="4"/>
      <c r="Z135" s="4"/>
      <c r="AA135" s="4"/>
      <c r="AB135" s="4"/>
      <c r="AC135" s="4"/>
      <c r="AD135" s="4"/>
      <c r="AE135" s="4"/>
    </row>
    <row r="136" spans="1:31" x14ac:dyDescent="0.25">
      <c r="A136" s="38"/>
      <c r="B136" s="15"/>
      <c r="C136" s="3"/>
      <c r="D136" s="3"/>
      <c r="E136" s="4"/>
      <c r="F136" s="3"/>
      <c r="G136" s="4"/>
      <c r="H136" s="3"/>
      <c r="I136" s="4"/>
      <c r="J136" s="4"/>
      <c r="K136" s="4"/>
      <c r="L136" s="4"/>
      <c r="M136" s="4"/>
      <c r="N136" s="4"/>
      <c r="O136" s="4"/>
      <c r="P136" s="4"/>
      <c r="Q136" s="4"/>
      <c r="R136" s="4"/>
      <c r="S136" s="4"/>
      <c r="T136" s="4"/>
      <c r="U136" s="4"/>
      <c r="V136" s="4"/>
      <c r="W136" s="4"/>
      <c r="X136" s="4"/>
      <c r="Y136" s="4"/>
      <c r="Z136" s="4"/>
      <c r="AA136" s="4"/>
      <c r="AB136" s="4"/>
      <c r="AC136" s="4"/>
      <c r="AD136" s="4"/>
      <c r="AE136" s="4"/>
    </row>
    <row r="137" spans="1:31" x14ac:dyDescent="0.25">
      <c r="A137" s="38"/>
      <c r="B137" s="15"/>
      <c r="C137" s="3"/>
      <c r="D137" s="3"/>
      <c r="E137" s="4"/>
      <c r="F137" s="3"/>
      <c r="G137" s="4"/>
      <c r="H137" s="3"/>
      <c r="I137" s="4"/>
      <c r="J137" s="4"/>
      <c r="K137" s="4"/>
      <c r="L137" s="4"/>
      <c r="M137" s="4"/>
      <c r="N137" s="4"/>
      <c r="O137" s="4"/>
      <c r="P137" s="4"/>
      <c r="Q137" s="4"/>
      <c r="R137" s="4"/>
      <c r="S137" s="4"/>
      <c r="T137" s="4"/>
      <c r="U137" s="4"/>
      <c r="V137" s="4"/>
      <c r="W137" s="4"/>
      <c r="X137" s="4"/>
      <c r="Y137" s="4"/>
      <c r="Z137" s="4"/>
      <c r="AA137" s="4"/>
      <c r="AB137" s="4"/>
      <c r="AC137" s="4"/>
      <c r="AD137" s="4"/>
      <c r="AE137" s="4"/>
    </row>
    <row r="138" spans="1:31" x14ac:dyDescent="0.25">
      <c r="A138" s="38"/>
      <c r="B138" s="15"/>
      <c r="C138" s="3"/>
      <c r="D138" s="3"/>
      <c r="E138" s="4"/>
      <c r="F138" s="3"/>
      <c r="G138" s="4"/>
      <c r="H138" s="3"/>
      <c r="I138" s="4"/>
      <c r="J138" s="4"/>
      <c r="K138" s="4"/>
      <c r="L138" s="4"/>
      <c r="M138" s="4"/>
      <c r="N138" s="4"/>
      <c r="O138" s="4"/>
      <c r="P138" s="4"/>
      <c r="Q138" s="4"/>
      <c r="R138" s="4"/>
      <c r="S138" s="4"/>
      <c r="T138" s="4"/>
      <c r="U138" s="4"/>
      <c r="V138" s="4"/>
      <c r="W138" s="4"/>
      <c r="X138" s="4"/>
      <c r="Y138" s="4"/>
      <c r="Z138" s="4"/>
      <c r="AA138" s="4"/>
      <c r="AB138" s="4"/>
      <c r="AC138" s="4"/>
      <c r="AD138" s="4"/>
      <c r="AE138" s="4"/>
    </row>
    <row r="139" spans="1:31" x14ac:dyDescent="0.25">
      <c r="A139" s="38"/>
      <c r="B139" s="15"/>
      <c r="C139" s="3"/>
      <c r="D139" s="3"/>
      <c r="E139" s="4"/>
      <c r="F139" s="3"/>
      <c r="G139" s="4"/>
      <c r="H139" s="3"/>
      <c r="I139" s="4"/>
      <c r="J139" s="4"/>
      <c r="K139" s="4"/>
      <c r="L139" s="4"/>
      <c r="M139" s="4"/>
      <c r="N139" s="4"/>
      <c r="O139" s="4"/>
      <c r="P139" s="4"/>
      <c r="Q139" s="4"/>
      <c r="R139" s="4"/>
      <c r="S139" s="4"/>
      <c r="T139" s="4"/>
      <c r="U139" s="4"/>
      <c r="V139" s="4"/>
      <c r="W139" s="4"/>
      <c r="X139" s="4"/>
      <c r="Y139" s="4"/>
      <c r="Z139" s="4"/>
      <c r="AA139" s="4"/>
      <c r="AB139" s="4"/>
      <c r="AC139" s="4"/>
      <c r="AD139" s="4"/>
      <c r="AE139" s="4"/>
    </row>
    <row r="140" spans="1:31" x14ac:dyDescent="0.25">
      <c r="A140" s="38"/>
      <c r="B140" s="15"/>
      <c r="C140" s="3"/>
      <c r="D140" s="3"/>
      <c r="E140" s="4"/>
      <c r="F140" s="3"/>
      <c r="G140" s="4"/>
      <c r="H140" s="3"/>
      <c r="I140" s="4"/>
      <c r="J140" s="4"/>
      <c r="K140" s="4"/>
      <c r="L140" s="4"/>
      <c r="M140" s="4"/>
      <c r="N140" s="4"/>
      <c r="O140" s="4"/>
      <c r="P140" s="4"/>
      <c r="Q140" s="4"/>
      <c r="R140" s="4"/>
      <c r="S140" s="4"/>
      <c r="T140" s="4"/>
      <c r="U140" s="4"/>
      <c r="V140" s="4"/>
      <c r="W140" s="4"/>
      <c r="X140" s="4"/>
      <c r="Y140" s="4"/>
      <c r="Z140" s="4"/>
      <c r="AA140" s="4"/>
      <c r="AB140" s="4"/>
      <c r="AC140" s="4"/>
      <c r="AD140" s="4"/>
      <c r="AE140" s="4"/>
    </row>
    <row r="141" spans="1:31" x14ac:dyDescent="0.25">
      <c r="A141" s="38"/>
      <c r="B141" s="15"/>
      <c r="C141" s="3"/>
      <c r="D141" s="3"/>
      <c r="E141" s="4"/>
      <c r="F141" s="3"/>
      <c r="G141" s="4"/>
      <c r="H141" s="3"/>
      <c r="I141" s="4"/>
      <c r="J141" s="4"/>
      <c r="K141" s="4"/>
      <c r="L141" s="4"/>
      <c r="M141" s="4"/>
      <c r="N141" s="4"/>
      <c r="O141" s="4"/>
      <c r="P141" s="4"/>
      <c r="Q141" s="4"/>
      <c r="R141" s="4"/>
      <c r="S141" s="4"/>
      <c r="T141" s="4"/>
      <c r="U141" s="4"/>
      <c r="V141" s="4"/>
      <c r="W141" s="4"/>
      <c r="X141" s="4"/>
      <c r="Y141" s="4"/>
      <c r="Z141" s="4"/>
      <c r="AA141" s="4"/>
      <c r="AB141" s="4"/>
      <c r="AC141" s="4"/>
      <c r="AD141" s="4"/>
      <c r="AE141" s="4"/>
    </row>
    <row r="142" spans="1:31" x14ac:dyDescent="0.25">
      <c r="A142" s="38"/>
      <c r="B142" s="15"/>
      <c r="C142" s="3"/>
      <c r="D142" s="3"/>
      <c r="E142" s="4"/>
      <c r="F142" s="3"/>
      <c r="G142" s="4"/>
      <c r="H142" s="3"/>
      <c r="I142" s="4"/>
      <c r="J142" s="4"/>
      <c r="K142" s="4"/>
      <c r="L142" s="4"/>
      <c r="M142" s="4"/>
      <c r="N142" s="4"/>
      <c r="O142" s="4"/>
      <c r="P142" s="4"/>
      <c r="Q142" s="4"/>
      <c r="R142" s="4"/>
      <c r="S142" s="4"/>
      <c r="T142" s="4"/>
      <c r="U142" s="4"/>
      <c r="V142" s="4"/>
      <c r="W142" s="4"/>
      <c r="X142" s="4"/>
      <c r="Y142" s="4"/>
      <c r="Z142" s="4"/>
      <c r="AA142" s="4"/>
      <c r="AB142" s="4"/>
      <c r="AC142" s="4"/>
      <c r="AD142" s="4"/>
      <c r="AE142" s="4"/>
    </row>
    <row r="143" spans="1:31" x14ac:dyDescent="0.25">
      <c r="A143" s="38"/>
      <c r="B143" s="15"/>
      <c r="C143" s="3"/>
      <c r="D143" s="3"/>
      <c r="E143" s="4"/>
      <c r="F143" s="3"/>
      <c r="G143" s="4"/>
      <c r="H143" s="3"/>
      <c r="I143" s="4"/>
      <c r="J143" s="4"/>
      <c r="K143" s="4"/>
      <c r="L143" s="4"/>
      <c r="M143" s="4"/>
      <c r="N143" s="4"/>
      <c r="O143" s="4"/>
      <c r="P143" s="4"/>
      <c r="Q143" s="4"/>
      <c r="R143" s="4"/>
      <c r="S143" s="4"/>
      <c r="T143" s="4"/>
      <c r="U143" s="4"/>
      <c r="V143" s="4"/>
      <c r="W143" s="4"/>
      <c r="X143" s="4"/>
      <c r="Y143" s="4"/>
      <c r="Z143" s="4"/>
      <c r="AA143" s="4"/>
      <c r="AB143" s="4"/>
      <c r="AC143" s="4"/>
      <c r="AD143" s="4"/>
      <c r="AE143" s="4"/>
    </row>
    <row r="144" spans="1:31" x14ac:dyDescent="0.25">
      <c r="A144" s="38"/>
      <c r="B144" s="15"/>
      <c r="C144" s="3"/>
      <c r="D144" s="3"/>
      <c r="E144" s="4"/>
      <c r="F144" s="3"/>
      <c r="G144" s="4"/>
      <c r="H144" s="3"/>
      <c r="I144" s="4"/>
      <c r="J144" s="4"/>
      <c r="K144" s="4"/>
      <c r="L144" s="4"/>
      <c r="M144" s="4"/>
      <c r="N144" s="4"/>
      <c r="O144" s="4"/>
      <c r="P144" s="4"/>
      <c r="Q144" s="4"/>
      <c r="R144" s="4"/>
      <c r="S144" s="4"/>
      <c r="T144" s="4"/>
      <c r="U144" s="4"/>
      <c r="V144" s="4"/>
      <c r="W144" s="4"/>
      <c r="X144" s="4"/>
      <c r="Y144" s="4"/>
      <c r="Z144" s="4"/>
      <c r="AA144" s="4"/>
      <c r="AB144" s="4"/>
      <c r="AC144" s="4"/>
      <c r="AD144" s="4"/>
      <c r="AE144" s="4"/>
    </row>
    <row r="145" spans="1:31" x14ac:dyDescent="0.25">
      <c r="A145" s="38"/>
      <c r="B145" s="15"/>
      <c r="C145" s="3"/>
      <c r="D145" s="3"/>
      <c r="E145" s="4"/>
      <c r="F145" s="3"/>
      <c r="G145" s="4"/>
      <c r="H145" s="3"/>
      <c r="I145" s="4"/>
      <c r="J145" s="4"/>
      <c r="K145" s="4"/>
      <c r="L145" s="4"/>
      <c r="M145" s="4"/>
      <c r="N145" s="4"/>
      <c r="O145" s="4"/>
      <c r="P145" s="4"/>
      <c r="Q145" s="4"/>
      <c r="R145" s="4"/>
      <c r="S145" s="4"/>
      <c r="T145" s="4"/>
      <c r="U145" s="4"/>
      <c r="V145" s="4"/>
      <c r="W145" s="4"/>
      <c r="X145" s="4"/>
      <c r="Y145" s="4"/>
      <c r="Z145" s="4"/>
      <c r="AA145" s="4"/>
      <c r="AB145" s="4"/>
      <c r="AC145" s="4"/>
      <c r="AD145" s="4"/>
      <c r="AE145" s="4"/>
    </row>
    <row r="146" spans="1:31" x14ac:dyDescent="0.25">
      <c r="A146" s="38"/>
      <c r="B146" s="15"/>
      <c r="C146" s="3"/>
      <c r="D146" s="3"/>
      <c r="E146" s="4"/>
      <c r="F146" s="3"/>
      <c r="G146" s="4"/>
      <c r="H146" s="3"/>
      <c r="I146" s="4"/>
      <c r="J146" s="4"/>
      <c r="K146" s="4"/>
      <c r="L146" s="4"/>
      <c r="M146" s="4"/>
      <c r="N146" s="4"/>
      <c r="O146" s="4"/>
      <c r="P146" s="4"/>
      <c r="Q146" s="4"/>
      <c r="R146" s="4"/>
      <c r="S146" s="4"/>
      <c r="T146" s="4"/>
      <c r="U146" s="4"/>
      <c r="V146" s="4"/>
      <c r="W146" s="4"/>
      <c r="X146" s="4"/>
      <c r="Y146" s="4"/>
      <c r="Z146" s="4"/>
      <c r="AA146" s="4"/>
      <c r="AB146" s="4"/>
      <c r="AC146" s="4"/>
      <c r="AD146" s="4"/>
      <c r="AE146" s="4"/>
    </row>
    <row r="147" spans="1:31" x14ac:dyDescent="0.25">
      <c r="A147" s="38"/>
      <c r="B147" s="15"/>
      <c r="C147" s="3"/>
      <c r="D147" s="3"/>
      <c r="E147" s="4"/>
      <c r="F147" s="3"/>
      <c r="G147" s="4"/>
      <c r="H147" s="3"/>
      <c r="I147" s="4"/>
      <c r="J147" s="4"/>
      <c r="K147" s="4"/>
      <c r="L147" s="4"/>
      <c r="M147" s="4"/>
      <c r="N147" s="4"/>
      <c r="O147" s="4"/>
      <c r="P147" s="4"/>
      <c r="Q147" s="4"/>
      <c r="R147" s="4"/>
      <c r="S147" s="4"/>
      <c r="T147" s="4"/>
      <c r="U147" s="4"/>
      <c r="V147" s="4"/>
      <c r="W147" s="4"/>
      <c r="X147" s="4"/>
      <c r="Y147" s="4"/>
      <c r="Z147" s="4"/>
      <c r="AA147" s="4"/>
      <c r="AB147" s="4"/>
      <c r="AC147" s="4"/>
      <c r="AD147" s="4"/>
      <c r="AE147" s="4"/>
    </row>
    <row r="148" spans="1:31" x14ac:dyDescent="0.25">
      <c r="A148" s="38"/>
      <c r="B148" s="15"/>
      <c r="C148" s="3"/>
      <c r="D148" s="3"/>
      <c r="E148" s="4"/>
      <c r="F148" s="3"/>
      <c r="G148" s="4"/>
      <c r="H148" s="3"/>
      <c r="I148" s="4"/>
      <c r="J148" s="4"/>
      <c r="K148" s="4"/>
      <c r="L148" s="4"/>
      <c r="M148" s="4"/>
      <c r="N148" s="4"/>
      <c r="O148" s="4"/>
      <c r="P148" s="4"/>
      <c r="Q148" s="4"/>
      <c r="R148" s="4"/>
      <c r="S148" s="4"/>
      <c r="T148" s="4"/>
      <c r="U148" s="4"/>
      <c r="V148" s="4"/>
      <c r="W148" s="4"/>
      <c r="X148" s="4"/>
      <c r="Y148" s="4"/>
      <c r="Z148" s="4"/>
      <c r="AA148" s="4"/>
      <c r="AB148" s="4"/>
      <c r="AC148" s="4"/>
      <c r="AD148" s="4"/>
      <c r="AE148" s="4"/>
    </row>
    <row r="149" spans="1:31" x14ac:dyDescent="0.25">
      <c r="A149" s="38"/>
      <c r="B149" s="15"/>
      <c r="C149" s="3"/>
      <c r="D149" s="3"/>
      <c r="E149" s="4"/>
      <c r="F149" s="3"/>
      <c r="G149" s="4"/>
      <c r="H149" s="3"/>
      <c r="I149" s="4"/>
      <c r="J149" s="4"/>
      <c r="K149" s="4"/>
      <c r="L149" s="4"/>
      <c r="M149" s="4"/>
      <c r="N149" s="4"/>
      <c r="O149" s="4"/>
      <c r="P149" s="4"/>
      <c r="Q149" s="4"/>
      <c r="R149" s="4"/>
      <c r="S149" s="4"/>
      <c r="T149" s="4"/>
      <c r="U149" s="4"/>
      <c r="V149" s="4"/>
      <c r="W149" s="4"/>
      <c r="X149" s="4"/>
      <c r="Y149" s="4"/>
      <c r="Z149" s="4"/>
      <c r="AA149" s="4"/>
      <c r="AB149" s="4"/>
      <c r="AC149" s="4"/>
      <c r="AD149" s="4"/>
      <c r="AE149" s="4"/>
    </row>
    <row r="150" spans="1:31" x14ac:dyDescent="0.25">
      <c r="A150" s="38"/>
      <c r="B150" s="15"/>
      <c r="C150" s="3"/>
      <c r="D150" s="3"/>
      <c r="E150" s="4"/>
      <c r="F150" s="3"/>
      <c r="G150" s="4"/>
      <c r="H150" s="3"/>
      <c r="I150" s="4"/>
      <c r="J150" s="4"/>
      <c r="K150" s="4"/>
      <c r="L150" s="4"/>
      <c r="M150" s="4"/>
      <c r="N150" s="4"/>
      <c r="O150" s="4"/>
      <c r="P150" s="4"/>
      <c r="Q150" s="4"/>
      <c r="R150" s="4"/>
      <c r="S150" s="4"/>
      <c r="T150" s="4"/>
      <c r="U150" s="4"/>
      <c r="V150" s="4"/>
      <c r="W150" s="4"/>
      <c r="X150" s="4"/>
      <c r="Y150" s="4"/>
      <c r="Z150" s="4"/>
      <c r="AA150" s="4"/>
      <c r="AB150" s="4"/>
      <c r="AC150" s="4"/>
      <c r="AD150" s="4"/>
      <c r="AE150" s="4"/>
    </row>
    <row r="151" spans="1:31" x14ac:dyDescent="0.25">
      <c r="A151" s="38"/>
      <c r="B151" s="15"/>
      <c r="C151" s="3"/>
      <c r="D151" s="3"/>
      <c r="E151" s="4"/>
      <c r="F151" s="3"/>
      <c r="G151" s="4"/>
      <c r="H151" s="3"/>
      <c r="I151" s="4"/>
      <c r="J151" s="4"/>
      <c r="K151" s="4"/>
      <c r="L151" s="4"/>
      <c r="M151" s="4"/>
      <c r="N151" s="4"/>
      <c r="O151" s="4"/>
      <c r="P151" s="4"/>
      <c r="Q151" s="4"/>
      <c r="R151" s="4"/>
      <c r="S151" s="4"/>
      <c r="T151" s="4"/>
      <c r="U151" s="4"/>
      <c r="V151" s="4"/>
      <c r="W151" s="4"/>
      <c r="X151" s="4"/>
      <c r="Y151" s="4"/>
      <c r="Z151" s="4"/>
      <c r="AA151" s="4"/>
      <c r="AB151" s="4"/>
      <c r="AC151" s="4"/>
      <c r="AD151" s="4"/>
      <c r="AE151" s="4"/>
    </row>
    <row r="152" spans="1:31" x14ac:dyDescent="0.25">
      <c r="A152" s="38"/>
      <c r="B152" s="15"/>
      <c r="C152" s="3"/>
      <c r="D152" s="3"/>
      <c r="E152" s="4"/>
      <c r="F152" s="3"/>
      <c r="G152" s="4"/>
      <c r="H152" s="3"/>
      <c r="I152" s="4"/>
      <c r="J152" s="4"/>
      <c r="K152" s="4"/>
      <c r="L152" s="4"/>
      <c r="M152" s="4"/>
      <c r="N152" s="4"/>
      <c r="O152" s="4"/>
      <c r="P152" s="4"/>
      <c r="Q152" s="4"/>
      <c r="R152" s="4"/>
      <c r="S152" s="4"/>
      <c r="T152" s="4"/>
      <c r="U152" s="4"/>
      <c r="V152" s="4"/>
      <c r="W152" s="4"/>
      <c r="X152" s="4"/>
      <c r="Y152" s="4"/>
      <c r="Z152" s="4"/>
      <c r="AA152" s="4"/>
      <c r="AB152" s="4"/>
      <c r="AC152" s="4"/>
      <c r="AD152" s="4"/>
      <c r="AE152" s="4"/>
    </row>
    <row r="153" spans="1:31" x14ac:dyDescent="0.25">
      <c r="A153" s="38"/>
      <c r="B153" s="15"/>
      <c r="C153" s="3"/>
      <c r="D153" s="3"/>
      <c r="E153" s="4"/>
      <c r="F153" s="3"/>
      <c r="G153" s="4"/>
      <c r="H153" s="3"/>
      <c r="I153" s="4"/>
      <c r="J153" s="4"/>
      <c r="K153" s="4"/>
      <c r="L153" s="4"/>
      <c r="M153" s="4"/>
      <c r="N153" s="4"/>
      <c r="O153" s="4"/>
      <c r="P153" s="4"/>
      <c r="Q153" s="4"/>
      <c r="R153" s="4"/>
      <c r="S153" s="4"/>
      <c r="T153" s="4"/>
      <c r="U153" s="4"/>
      <c r="V153" s="4"/>
      <c r="W153" s="4"/>
      <c r="X153" s="4"/>
      <c r="Y153" s="4"/>
      <c r="Z153" s="4"/>
      <c r="AA153" s="4"/>
      <c r="AB153" s="4"/>
      <c r="AC153" s="4"/>
      <c r="AD153" s="4"/>
      <c r="AE153" s="4"/>
    </row>
    <row r="154" spans="1:31" x14ac:dyDescent="0.25">
      <c r="A154" s="38"/>
      <c r="B154" s="15"/>
      <c r="C154" s="3"/>
      <c r="D154" s="3"/>
      <c r="E154" s="4"/>
      <c r="F154" s="3"/>
      <c r="G154" s="4"/>
      <c r="H154" s="3"/>
      <c r="I154" s="4"/>
      <c r="J154" s="4"/>
      <c r="K154" s="4"/>
      <c r="L154" s="4"/>
      <c r="M154" s="4"/>
      <c r="N154" s="4"/>
      <c r="O154" s="4"/>
      <c r="P154" s="4"/>
      <c r="Q154" s="4"/>
      <c r="R154" s="4"/>
      <c r="S154" s="4"/>
      <c r="T154" s="4"/>
      <c r="U154" s="4"/>
      <c r="V154" s="4"/>
      <c r="W154" s="4"/>
      <c r="X154" s="4"/>
      <c r="Y154" s="4"/>
      <c r="Z154" s="4"/>
      <c r="AA154" s="4"/>
      <c r="AB154" s="4"/>
      <c r="AC154" s="4"/>
      <c r="AD154" s="4"/>
      <c r="AE154" s="4"/>
    </row>
    <row r="155" spans="1:31" x14ac:dyDescent="0.25">
      <c r="A155" s="38"/>
      <c r="B155" s="15"/>
      <c r="C155" s="3"/>
      <c r="D155" s="3"/>
      <c r="E155" s="4"/>
      <c r="F155" s="3"/>
      <c r="G155" s="4"/>
      <c r="H155" s="3"/>
      <c r="I155" s="4"/>
      <c r="J155" s="4"/>
      <c r="K155" s="4"/>
      <c r="L155" s="4"/>
      <c r="M155" s="4"/>
      <c r="N155" s="4"/>
      <c r="O155" s="4"/>
      <c r="P155" s="4"/>
      <c r="Q155" s="4"/>
      <c r="R155" s="4"/>
      <c r="S155" s="4"/>
      <c r="T155" s="4"/>
      <c r="U155" s="4"/>
      <c r="V155" s="4"/>
      <c r="W155" s="4"/>
      <c r="X155" s="4"/>
      <c r="Y155" s="4"/>
      <c r="Z155" s="4"/>
      <c r="AA155" s="4"/>
      <c r="AB155" s="4"/>
      <c r="AC155" s="4"/>
      <c r="AD155" s="4"/>
      <c r="AE155" s="4"/>
    </row>
    <row r="156" spans="1:31" x14ac:dyDescent="0.25">
      <c r="A156" s="38"/>
      <c r="B156" s="15"/>
      <c r="C156" s="3"/>
      <c r="D156" s="3"/>
      <c r="E156" s="4"/>
      <c r="F156" s="3"/>
      <c r="G156" s="4"/>
      <c r="H156" s="3"/>
      <c r="I156" s="4"/>
      <c r="J156" s="4"/>
      <c r="K156" s="4"/>
      <c r="L156" s="4"/>
      <c r="M156" s="4"/>
      <c r="N156" s="4"/>
      <c r="O156" s="4"/>
      <c r="P156" s="4"/>
      <c r="Q156" s="4"/>
      <c r="R156" s="4"/>
      <c r="S156" s="4"/>
      <c r="T156" s="4"/>
      <c r="U156" s="4"/>
      <c r="V156" s="4"/>
      <c r="W156" s="4"/>
      <c r="X156" s="4"/>
      <c r="Y156" s="4"/>
      <c r="Z156" s="4"/>
      <c r="AA156" s="4"/>
      <c r="AB156" s="4"/>
      <c r="AC156" s="4"/>
      <c r="AD156" s="4"/>
      <c r="AE156" s="4"/>
    </row>
    <row r="157" spans="1:31" x14ac:dyDescent="0.25">
      <c r="A157" s="38"/>
      <c r="B157" s="15"/>
      <c r="C157" s="3"/>
      <c r="D157" s="3"/>
      <c r="E157" s="4"/>
      <c r="F157" s="3"/>
      <c r="G157" s="4"/>
      <c r="H157" s="3"/>
      <c r="I157" s="4"/>
      <c r="J157" s="4"/>
      <c r="K157" s="4"/>
      <c r="L157" s="4"/>
      <c r="M157" s="4"/>
      <c r="N157" s="4"/>
      <c r="O157" s="4"/>
      <c r="P157" s="4"/>
      <c r="Q157" s="4"/>
      <c r="R157" s="4"/>
      <c r="S157" s="4"/>
      <c r="T157" s="4"/>
      <c r="U157" s="4"/>
      <c r="V157" s="4"/>
      <c r="W157" s="4"/>
      <c r="X157" s="4"/>
      <c r="Y157" s="4"/>
      <c r="Z157" s="4"/>
      <c r="AA157" s="4"/>
      <c r="AB157" s="4"/>
      <c r="AC157" s="4"/>
      <c r="AD157" s="4"/>
      <c r="AE157" s="4"/>
    </row>
    <row r="158" spans="1:31" x14ac:dyDescent="0.25">
      <c r="A158" s="38"/>
      <c r="B158" s="15"/>
      <c r="C158" s="3"/>
      <c r="D158" s="3"/>
      <c r="E158" s="4"/>
      <c r="F158" s="3"/>
      <c r="G158" s="4"/>
      <c r="H158" s="3"/>
      <c r="I158" s="4"/>
      <c r="J158" s="4"/>
      <c r="K158" s="4"/>
      <c r="L158" s="4"/>
      <c r="M158" s="4"/>
      <c r="N158" s="4"/>
      <c r="O158" s="4"/>
      <c r="P158" s="4"/>
      <c r="Q158" s="4"/>
      <c r="R158" s="4"/>
      <c r="S158" s="4"/>
      <c r="T158" s="4"/>
      <c r="U158" s="4"/>
      <c r="V158" s="4"/>
      <c r="W158" s="4"/>
      <c r="X158" s="4"/>
      <c r="Y158" s="4"/>
      <c r="Z158" s="4"/>
      <c r="AA158" s="4"/>
      <c r="AB158" s="4"/>
      <c r="AC158" s="4"/>
      <c r="AD158" s="4"/>
      <c r="AE158" s="4"/>
    </row>
    <row r="159" spans="1:31" x14ac:dyDescent="0.25">
      <c r="A159" s="38"/>
      <c r="B159" s="15"/>
      <c r="C159" s="3"/>
      <c r="D159" s="3"/>
      <c r="E159" s="4"/>
      <c r="F159" s="3"/>
      <c r="G159" s="4"/>
      <c r="H159" s="3"/>
      <c r="I159" s="4"/>
      <c r="J159" s="4"/>
      <c r="K159" s="4"/>
      <c r="L159" s="4"/>
      <c r="M159" s="4"/>
      <c r="N159" s="4"/>
      <c r="O159" s="4"/>
      <c r="P159" s="4"/>
      <c r="Q159" s="4"/>
      <c r="R159" s="4"/>
      <c r="S159" s="4"/>
      <c r="T159" s="4"/>
      <c r="U159" s="4"/>
      <c r="V159" s="4"/>
      <c r="W159" s="4"/>
      <c r="X159" s="4"/>
      <c r="Y159" s="4"/>
      <c r="Z159" s="4"/>
      <c r="AA159" s="4"/>
      <c r="AB159" s="4"/>
      <c r="AC159" s="4"/>
      <c r="AD159" s="4"/>
      <c r="AE159" s="4"/>
    </row>
    <row r="160" spans="1:31" x14ac:dyDescent="0.25">
      <c r="A160" s="38"/>
      <c r="B160" s="15"/>
      <c r="C160" s="3"/>
      <c r="D160" s="3"/>
      <c r="E160" s="4"/>
      <c r="F160" s="3"/>
      <c r="G160" s="4"/>
      <c r="H160" s="3"/>
      <c r="I160" s="4"/>
      <c r="J160" s="4"/>
      <c r="K160" s="4"/>
      <c r="L160" s="4"/>
      <c r="M160" s="4"/>
      <c r="N160" s="4"/>
      <c r="O160" s="4"/>
      <c r="P160" s="4"/>
      <c r="Q160" s="4"/>
      <c r="R160" s="4"/>
      <c r="S160" s="4"/>
      <c r="T160" s="4"/>
      <c r="U160" s="4"/>
      <c r="V160" s="4"/>
      <c r="W160" s="4"/>
      <c r="X160" s="4"/>
      <c r="Y160" s="4"/>
      <c r="Z160" s="4"/>
      <c r="AA160" s="4"/>
      <c r="AB160" s="4"/>
      <c r="AC160" s="4"/>
      <c r="AD160" s="4"/>
      <c r="AE160" s="4"/>
    </row>
    <row r="161" spans="1:31" x14ac:dyDescent="0.25">
      <c r="A161" s="38"/>
      <c r="B161" s="15"/>
      <c r="C161" s="3"/>
      <c r="D161" s="3"/>
      <c r="E161" s="4"/>
      <c r="F161" s="3"/>
      <c r="G161" s="4"/>
      <c r="H161" s="3"/>
      <c r="I161" s="4"/>
      <c r="J161" s="4"/>
      <c r="K161" s="4"/>
      <c r="L161" s="4"/>
      <c r="M161" s="4"/>
      <c r="N161" s="4"/>
      <c r="O161" s="4"/>
      <c r="P161" s="4"/>
      <c r="Q161" s="4"/>
      <c r="R161" s="4"/>
      <c r="S161" s="4"/>
      <c r="T161" s="4"/>
      <c r="U161" s="4"/>
      <c r="V161" s="4"/>
      <c r="W161" s="4"/>
      <c r="X161" s="4"/>
      <c r="Y161" s="4"/>
      <c r="Z161" s="4"/>
      <c r="AA161" s="4"/>
      <c r="AB161" s="4"/>
      <c r="AC161" s="4"/>
      <c r="AD161" s="4"/>
      <c r="AE161" s="4"/>
    </row>
    <row r="162" spans="1:31" x14ac:dyDescent="0.25">
      <c r="A162" s="38"/>
      <c r="B162" s="15"/>
      <c r="C162" s="3"/>
      <c r="D162" s="3"/>
      <c r="E162" s="4"/>
      <c r="F162" s="3"/>
      <c r="G162" s="4"/>
      <c r="H162" s="3"/>
      <c r="I162" s="4"/>
      <c r="J162" s="4"/>
      <c r="K162" s="4"/>
      <c r="L162" s="4"/>
      <c r="M162" s="4"/>
      <c r="N162" s="4"/>
      <c r="O162" s="4"/>
      <c r="P162" s="4"/>
      <c r="Q162" s="4"/>
      <c r="R162" s="4"/>
      <c r="S162" s="4"/>
      <c r="T162" s="4"/>
      <c r="U162" s="4"/>
      <c r="V162" s="4"/>
      <c r="W162" s="4"/>
      <c r="X162" s="4"/>
      <c r="Y162" s="4"/>
      <c r="Z162" s="4"/>
      <c r="AA162" s="4"/>
      <c r="AB162" s="4"/>
      <c r="AC162" s="4"/>
      <c r="AD162" s="4"/>
      <c r="AE162" s="4"/>
    </row>
    <row r="163" spans="1:31" x14ac:dyDescent="0.25">
      <c r="A163" s="38"/>
      <c r="B163" s="15"/>
      <c r="C163" s="3"/>
      <c r="D163" s="3"/>
      <c r="E163" s="4"/>
      <c r="F163" s="3"/>
      <c r="G163" s="4"/>
      <c r="H163" s="3"/>
      <c r="I163" s="4"/>
      <c r="J163" s="4"/>
      <c r="K163" s="4"/>
      <c r="L163" s="4"/>
      <c r="M163" s="4"/>
      <c r="N163" s="4"/>
      <c r="O163" s="4"/>
      <c r="P163" s="4"/>
      <c r="Q163" s="4"/>
      <c r="R163" s="4"/>
      <c r="S163" s="4"/>
      <c r="T163" s="4"/>
      <c r="U163" s="4"/>
      <c r="V163" s="4"/>
      <c r="W163" s="4"/>
      <c r="X163" s="4"/>
      <c r="Y163" s="4"/>
      <c r="Z163" s="4"/>
      <c r="AA163" s="4"/>
      <c r="AB163" s="4"/>
      <c r="AC163" s="4"/>
      <c r="AD163" s="4"/>
      <c r="AE163" s="4"/>
    </row>
    <row r="164" spans="1:31" x14ac:dyDescent="0.25">
      <c r="A164" s="38"/>
      <c r="B164" s="15"/>
      <c r="C164" s="3"/>
      <c r="D164" s="3"/>
      <c r="E164" s="4"/>
      <c r="F164" s="3"/>
      <c r="G164" s="4"/>
      <c r="H164" s="3"/>
      <c r="I164" s="4"/>
      <c r="J164" s="4"/>
      <c r="K164" s="4"/>
      <c r="L164" s="4"/>
      <c r="M164" s="4"/>
      <c r="N164" s="4"/>
      <c r="O164" s="4"/>
      <c r="P164" s="4"/>
      <c r="Q164" s="4"/>
      <c r="R164" s="4"/>
      <c r="S164" s="4"/>
      <c r="T164" s="4"/>
      <c r="U164" s="4"/>
      <c r="V164" s="4"/>
      <c r="W164" s="4"/>
      <c r="X164" s="4"/>
      <c r="Y164" s="4"/>
      <c r="Z164" s="4"/>
      <c r="AA164" s="4"/>
      <c r="AB164" s="4"/>
      <c r="AC164" s="4"/>
      <c r="AD164" s="4"/>
      <c r="AE164" s="4"/>
    </row>
    <row r="165" spans="1:31" x14ac:dyDescent="0.25">
      <c r="A165" s="38"/>
      <c r="B165" s="15"/>
      <c r="C165" s="3"/>
      <c r="D165" s="3"/>
      <c r="E165" s="4"/>
      <c r="F165" s="3"/>
      <c r="G165" s="4"/>
      <c r="H165" s="3"/>
      <c r="I165" s="4"/>
      <c r="J165" s="4"/>
      <c r="K165" s="4"/>
      <c r="L165" s="4"/>
      <c r="M165" s="4"/>
      <c r="N165" s="4"/>
      <c r="O165" s="4"/>
      <c r="P165" s="4"/>
      <c r="Q165" s="4"/>
      <c r="R165" s="4"/>
      <c r="S165" s="4"/>
      <c r="T165" s="4"/>
      <c r="U165" s="4"/>
      <c r="V165" s="4"/>
      <c r="W165" s="4"/>
      <c r="X165" s="4"/>
      <c r="Y165" s="4"/>
      <c r="Z165" s="4"/>
      <c r="AA165" s="4"/>
      <c r="AB165" s="4"/>
      <c r="AC165" s="4"/>
      <c r="AD165" s="4"/>
      <c r="AE165" s="4"/>
    </row>
    <row r="166" spans="1:31" x14ac:dyDescent="0.25">
      <c r="A166" s="38"/>
      <c r="B166" s="15"/>
      <c r="C166" s="3"/>
      <c r="D166" s="3"/>
      <c r="E166" s="4"/>
      <c r="F166" s="3"/>
      <c r="G166" s="4"/>
      <c r="H166" s="3"/>
      <c r="I166" s="4"/>
      <c r="J166" s="4"/>
      <c r="K166" s="4"/>
      <c r="L166" s="4"/>
      <c r="M166" s="4"/>
      <c r="N166" s="4"/>
      <c r="O166" s="4"/>
      <c r="P166" s="4"/>
      <c r="Q166" s="4"/>
      <c r="R166" s="4"/>
      <c r="S166" s="4"/>
      <c r="T166" s="4"/>
      <c r="U166" s="4"/>
      <c r="V166" s="4"/>
      <c r="W166" s="4"/>
      <c r="X166" s="4"/>
      <c r="Y166" s="4"/>
      <c r="Z166" s="4"/>
      <c r="AA166" s="4"/>
      <c r="AB166" s="4"/>
      <c r="AC166" s="4"/>
      <c r="AD166" s="4"/>
      <c r="AE166" s="4"/>
    </row>
    <row r="167" spans="1:31" x14ac:dyDescent="0.25">
      <c r="A167" s="38"/>
      <c r="B167" s="15"/>
      <c r="C167" s="3"/>
      <c r="D167" s="3"/>
      <c r="E167" s="4"/>
      <c r="F167" s="3"/>
      <c r="G167" s="4"/>
      <c r="H167" s="3"/>
      <c r="I167" s="4"/>
      <c r="J167" s="4"/>
      <c r="K167" s="4"/>
      <c r="L167" s="4"/>
      <c r="M167" s="4"/>
      <c r="N167" s="4"/>
      <c r="O167" s="4"/>
      <c r="P167" s="4"/>
      <c r="Q167" s="4"/>
      <c r="R167" s="4"/>
      <c r="S167" s="4"/>
      <c r="T167" s="4"/>
      <c r="U167" s="4"/>
      <c r="V167" s="4"/>
      <c r="W167" s="4"/>
      <c r="X167" s="4"/>
      <c r="Y167" s="4"/>
      <c r="Z167" s="4"/>
      <c r="AA167" s="4"/>
      <c r="AB167" s="4"/>
      <c r="AC167" s="4"/>
      <c r="AD167" s="4"/>
      <c r="AE167" s="4"/>
    </row>
    <row r="168" spans="1:31" x14ac:dyDescent="0.25">
      <c r="A168" s="38"/>
      <c r="B168" s="15"/>
      <c r="C168" s="3"/>
      <c r="D168" s="3"/>
      <c r="E168" s="4"/>
      <c r="F168" s="3"/>
      <c r="G168" s="4"/>
      <c r="H168" s="3"/>
      <c r="I168" s="4"/>
      <c r="J168" s="4"/>
      <c r="K168" s="4"/>
      <c r="L168" s="4"/>
      <c r="M168" s="4"/>
      <c r="N168" s="4"/>
      <c r="O168" s="4"/>
      <c r="P168" s="4"/>
      <c r="Q168" s="4"/>
      <c r="R168" s="4"/>
      <c r="S168" s="4"/>
      <c r="T168" s="4"/>
      <c r="U168" s="4"/>
      <c r="V168" s="4"/>
      <c r="W168" s="4"/>
      <c r="X168" s="4"/>
      <c r="Y168" s="4"/>
      <c r="Z168" s="4"/>
      <c r="AA168" s="4"/>
      <c r="AB168" s="4"/>
      <c r="AC168" s="4"/>
      <c r="AD168" s="4"/>
      <c r="AE168" s="4"/>
    </row>
    <row r="169" spans="1:31" x14ac:dyDescent="0.25">
      <c r="A169" s="38"/>
      <c r="B169" s="15"/>
      <c r="C169" s="3"/>
      <c r="D169" s="3"/>
      <c r="E169" s="4"/>
      <c r="F169" s="3"/>
      <c r="G169" s="4"/>
      <c r="H169" s="3"/>
      <c r="I169" s="4"/>
      <c r="J169" s="4"/>
      <c r="K169" s="4"/>
      <c r="L169" s="4"/>
      <c r="M169" s="4"/>
      <c r="N169" s="4"/>
      <c r="O169" s="4"/>
      <c r="P169" s="4"/>
      <c r="Q169" s="4"/>
      <c r="R169" s="4"/>
      <c r="S169" s="4"/>
      <c r="T169" s="4"/>
      <c r="U169" s="4"/>
      <c r="V169" s="4"/>
      <c r="W169" s="4"/>
      <c r="X169" s="4"/>
      <c r="Y169" s="4"/>
      <c r="Z169" s="4"/>
      <c r="AA169" s="4"/>
      <c r="AB169" s="4"/>
      <c r="AC169" s="4"/>
      <c r="AD169" s="4"/>
      <c r="AE169" s="4"/>
    </row>
    <row r="170" spans="1:31" x14ac:dyDescent="0.25">
      <c r="A170" s="38"/>
      <c r="B170" s="15"/>
      <c r="C170" s="3"/>
      <c r="D170" s="3"/>
      <c r="E170" s="4"/>
      <c r="F170" s="3"/>
      <c r="G170" s="4"/>
      <c r="H170" s="3"/>
      <c r="I170" s="4"/>
      <c r="J170" s="4"/>
      <c r="K170" s="4"/>
      <c r="L170" s="4"/>
      <c r="M170" s="4"/>
      <c r="N170" s="4"/>
      <c r="O170" s="4"/>
      <c r="P170" s="4"/>
      <c r="Q170" s="4"/>
      <c r="R170" s="4"/>
      <c r="S170" s="4"/>
      <c r="T170" s="4"/>
      <c r="U170" s="4"/>
      <c r="V170" s="4"/>
      <c r="W170" s="4"/>
      <c r="X170" s="4"/>
      <c r="Y170" s="4"/>
      <c r="Z170" s="4"/>
      <c r="AA170" s="4"/>
      <c r="AB170" s="4"/>
      <c r="AC170" s="4"/>
      <c r="AD170" s="4"/>
      <c r="AE170" s="4"/>
    </row>
    <row r="171" spans="1:31" x14ac:dyDescent="0.25">
      <c r="A171" s="38"/>
      <c r="B171" s="15"/>
      <c r="C171" s="3"/>
      <c r="D171" s="3"/>
      <c r="E171" s="4"/>
      <c r="F171" s="3"/>
      <c r="G171" s="4"/>
      <c r="H171" s="3"/>
      <c r="I171" s="4"/>
      <c r="J171" s="4"/>
      <c r="K171" s="4"/>
      <c r="L171" s="4"/>
      <c r="M171" s="4"/>
      <c r="N171" s="4"/>
      <c r="O171" s="4"/>
      <c r="P171" s="4"/>
      <c r="Q171" s="4"/>
      <c r="R171" s="4"/>
      <c r="S171" s="4"/>
      <c r="T171" s="4"/>
      <c r="U171" s="4"/>
      <c r="V171" s="4"/>
      <c r="W171" s="4"/>
      <c r="X171" s="4"/>
      <c r="Y171" s="4"/>
      <c r="Z171" s="4"/>
      <c r="AA171" s="4"/>
      <c r="AB171" s="4"/>
      <c r="AC171" s="4"/>
      <c r="AD171" s="4"/>
      <c r="AE171" s="4"/>
    </row>
    <row r="172" spans="1:31" x14ac:dyDescent="0.25">
      <c r="A172" s="38"/>
      <c r="B172" s="15"/>
      <c r="C172" s="3"/>
      <c r="D172" s="3"/>
      <c r="E172" s="4"/>
      <c r="F172" s="3"/>
      <c r="G172" s="4"/>
      <c r="H172" s="3"/>
      <c r="I172" s="4"/>
      <c r="J172" s="4"/>
      <c r="K172" s="4"/>
      <c r="L172" s="4"/>
      <c r="M172" s="4"/>
      <c r="N172" s="4"/>
      <c r="O172" s="4"/>
      <c r="P172" s="4"/>
      <c r="Q172" s="4"/>
      <c r="R172" s="4"/>
      <c r="S172" s="4"/>
      <c r="T172" s="4"/>
      <c r="U172" s="4"/>
      <c r="V172" s="4"/>
      <c r="W172" s="4"/>
      <c r="X172" s="4"/>
      <c r="Y172" s="4"/>
      <c r="Z172" s="4"/>
      <c r="AA172" s="4"/>
      <c r="AB172" s="4"/>
      <c r="AC172" s="4"/>
      <c r="AD172" s="4"/>
      <c r="AE172" s="4"/>
    </row>
    <row r="173" spans="1:31" x14ac:dyDescent="0.25">
      <c r="A173" s="38"/>
      <c r="B173" s="15"/>
      <c r="C173" s="3"/>
      <c r="D173" s="3"/>
      <c r="E173" s="4"/>
      <c r="F173" s="3"/>
      <c r="G173" s="4"/>
      <c r="H173" s="3"/>
      <c r="I173" s="4"/>
      <c r="J173" s="4"/>
      <c r="K173" s="4"/>
      <c r="L173" s="4"/>
      <c r="M173" s="4"/>
      <c r="N173" s="4"/>
      <c r="O173" s="4"/>
      <c r="P173" s="4"/>
      <c r="Q173" s="4"/>
      <c r="R173" s="4"/>
      <c r="S173" s="4"/>
      <c r="T173" s="4"/>
      <c r="U173" s="4"/>
      <c r="V173" s="4"/>
      <c r="W173" s="4"/>
      <c r="X173" s="4"/>
      <c r="Y173" s="4"/>
      <c r="Z173" s="4"/>
      <c r="AA173" s="4"/>
      <c r="AB173" s="4"/>
      <c r="AC173" s="4"/>
      <c r="AD173" s="4"/>
      <c r="AE173" s="4"/>
    </row>
    <row r="174" spans="1:31" x14ac:dyDescent="0.25">
      <c r="A174" s="38"/>
      <c r="B174" s="15"/>
      <c r="C174" s="3"/>
      <c r="D174" s="3"/>
      <c r="E174" s="4"/>
      <c r="F174" s="3"/>
      <c r="G174" s="4"/>
      <c r="H174" s="3"/>
      <c r="I174" s="4"/>
      <c r="J174" s="4"/>
      <c r="K174" s="4"/>
      <c r="L174" s="4"/>
      <c r="M174" s="4"/>
      <c r="N174" s="4"/>
      <c r="O174" s="4"/>
      <c r="P174" s="4"/>
      <c r="Q174" s="4"/>
      <c r="R174" s="4"/>
      <c r="S174" s="4"/>
      <c r="T174" s="4"/>
      <c r="U174" s="4"/>
      <c r="V174" s="4"/>
      <c r="W174" s="4"/>
      <c r="X174" s="4"/>
      <c r="Y174" s="4"/>
      <c r="Z174" s="4"/>
      <c r="AA174" s="4"/>
      <c r="AB174" s="4"/>
      <c r="AC174" s="4"/>
      <c r="AD174" s="4"/>
      <c r="AE174" s="4"/>
    </row>
    <row r="175" spans="1:31" x14ac:dyDescent="0.25">
      <c r="A175" s="38"/>
      <c r="B175" s="15"/>
      <c r="C175" s="3"/>
      <c r="D175" s="3"/>
      <c r="E175" s="4"/>
      <c r="F175" s="3"/>
      <c r="G175" s="4"/>
      <c r="H175" s="3"/>
      <c r="I175" s="4"/>
      <c r="J175" s="4"/>
      <c r="K175" s="4"/>
      <c r="L175" s="4"/>
      <c r="M175" s="4"/>
      <c r="N175" s="4"/>
      <c r="O175" s="4"/>
      <c r="P175" s="4"/>
      <c r="Q175" s="4"/>
      <c r="R175" s="4"/>
      <c r="S175" s="4"/>
      <c r="T175" s="4"/>
      <c r="U175" s="4"/>
      <c r="V175" s="4"/>
      <c r="W175" s="4"/>
      <c r="X175" s="4"/>
      <c r="Y175" s="4"/>
      <c r="Z175" s="4"/>
      <c r="AA175" s="4"/>
      <c r="AB175" s="4"/>
      <c r="AC175" s="4"/>
      <c r="AD175" s="4"/>
      <c r="AE175" s="4"/>
    </row>
    <row r="176" spans="1:31" x14ac:dyDescent="0.25">
      <c r="A176" s="38"/>
      <c r="B176" s="15"/>
      <c r="C176" s="3"/>
      <c r="D176" s="3"/>
      <c r="E176" s="4"/>
      <c r="F176" s="3"/>
      <c r="G176" s="4"/>
      <c r="H176" s="3"/>
      <c r="I176" s="4"/>
      <c r="J176" s="4"/>
      <c r="K176" s="4"/>
      <c r="L176" s="4"/>
      <c r="M176" s="4"/>
      <c r="N176" s="4"/>
      <c r="O176" s="4"/>
      <c r="P176" s="4"/>
      <c r="Q176" s="4"/>
      <c r="R176" s="4"/>
      <c r="S176" s="4"/>
      <c r="T176" s="4"/>
      <c r="U176" s="4"/>
      <c r="V176" s="4"/>
      <c r="W176" s="4"/>
      <c r="X176" s="4"/>
      <c r="Y176" s="4"/>
      <c r="Z176" s="4"/>
      <c r="AA176" s="4"/>
      <c r="AB176" s="4"/>
      <c r="AC176" s="4"/>
      <c r="AD176" s="4"/>
      <c r="AE176" s="4"/>
    </row>
    <row r="177" spans="1:31" x14ac:dyDescent="0.25">
      <c r="A177" s="38"/>
      <c r="B177" s="15"/>
      <c r="C177" s="3"/>
      <c r="D177" s="3"/>
      <c r="E177" s="4"/>
      <c r="F177" s="3"/>
      <c r="G177" s="4"/>
      <c r="H177" s="3"/>
      <c r="I177" s="4"/>
      <c r="J177" s="4"/>
      <c r="K177" s="4"/>
      <c r="L177" s="4"/>
      <c r="M177" s="4"/>
      <c r="N177" s="4"/>
      <c r="O177" s="4"/>
      <c r="P177" s="4"/>
      <c r="Q177" s="4"/>
      <c r="R177" s="4"/>
      <c r="S177" s="4"/>
      <c r="T177" s="4"/>
      <c r="U177" s="4"/>
      <c r="V177" s="4"/>
      <c r="W177" s="4"/>
      <c r="X177" s="4"/>
      <c r="Y177" s="4"/>
      <c r="Z177" s="4"/>
      <c r="AA177" s="4"/>
      <c r="AB177" s="4"/>
      <c r="AC177" s="4"/>
      <c r="AD177" s="4"/>
      <c r="AE177" s="4"/>
    </row>
    <row r="178" spans="1:31" x14ac:dyDescent="0.25">
      <c r="A178" s="38"/>
      <c r="B178" s="15"/>
      <c r="C178" s="3"/>
      <c r="D178" s="3"/>
      <c r="E178" s="4"/>
      <c r="F178" s="3"/>
      <c r="G178" s="4"/>
      <c r="H178" s="3"/>
      <c r="I178" s="4"/>
      <c r="J178" s="4"/>
      <c r="K178" s="4"/>
      <c r="L178" s="4"/>
      <c r="M178" s="4"/>
      <c r="N178" s="4"/>
      <c r="O178" s="4"/>
      <c r="P178" s="4"/>
      <c r="Q178" s="4"/>
      <c r="R178" s="4"/>
      <c r="S178" s="4"/>
      <c r="T178" s="4"/>
      <c r="U178" s="4"/>
      <c r="V178" s="4"/>
      <c r="W178" s="4"/>
      <c r="X178" s="4"/>
      <c r="Y178" s="4"/>
      <c r="Z178" s="4"/>
      <c r="AA178" s="4"/>
      <c r="AB178" s="4"/>
      <c r="AC178" s="4"/>
      <c r="AD178" s="4"/>
      <c r="AE178" s="4"/>
    </row>
    <row r="179" spans="1:31" x14ac:dyDescent="0.25">
      <c r="A179" s="38"/>
      <c r="B179" s="15"/>
      <c r="C179" s="3"/>
      <c r="D179" s="3"/>
      <c r="E179" s="4"/>
      <c r="F179" s="3"/>
      <c r="G179" s="4"/>
      <c r="H179" s="3"/>
      <c r="I179" s="4"/>
      <c r="J179" s="4"/>
      <c r="K179" s="4"/>
      <c r="L179" s="4"/>
      <c r="M179" s="4"/>
      <c r="N179" s="4"/>
      <c r="O179" s="4"/>
      <c r="P179" s="4"/>
      <c r="Q179" s="4"/>
      <c r="R179" s="4"/>
      <c r="S179" s="4"/>
      <c r="T179" s="4"/>
      <c r="U179" s="4"/>
      <c r="V179" s="4"/>
      <c r="W179" s="4"/>
      <c r="X179" s="4"/>
      <c r="Y179" s="4"/>
      <c r="Z179" s="4"/>
      <c r="AA179" s="4"/>
      <c r="AB179" s="4"/>
      <c r="AC179" s="4"/>
      <c r="AD179" s="4"/>
      <c r="AE179" s="4"/>
    </row>
    <row r="180" spans="1:31" x14ac:dyDescent="0.25">
      <c r="A180" s="38"/>
      <c r="B180" s="15"/>
      <c r="C180" s="3"/>
      <c r="D180" s="3"/>
      <c r="E180" s="4"/>
      <c r="F180" s="3"/>
      <c r="G180" s="4"/>
      <c r="H180" s="3"/>
      <c r="I180" s="4"/>
      <c r="J180" s="4"/>
      <c r="K180" s="4"/>
      <c r="L180" s="4"/>
      <c r="M180" s="4"/>
      <c r="N180" s="4"/>
      <c r="O180" s="4"/>
      <c r="P180" s="4"/>
      <c r="Q180" s="4"/>
      <c r="R180" s="4"/>
      <c r="S180" s="4"/>
      <c r="T180" s="4"/>
      <c r="U180" s="4"/>
      <c r="V180" s="4"/>
      <c r="W180" s="4"/>
      <c r="X180" s="4"/>
      <c r="Y180" s="4"/>
      <c r="Z180" s="4"/>
      <c r="AA180" s="4"/>
      <c r="AB180" s="4"/>
      <c r="AC180" s="4"/>
      <c r="AD180" s="4"/>
      <c r="AE180" s="4"/>
    </row>
    <row r="181" spans="1:31" x14ac:dyDescent="0.25">
      <c r="A181" s="38"/>
      <c r="B181" s="15"/>
      <c r="C181" s="3"/>
      <c r="D181" s="3"/>
      <c r="E181" s="4"/>
      <c r="F181" s="3"/>
      <c r="G181" s="4"/>
      <c r="H181" s="3"/>
      <c r="I181" s="4"/>
      <c r="J181" s="4"/>
      <c r="K181" s="4"/>
      <c r="L181" s="4"/>
      <c r="M181" s="4"/>
      <c r="N181" s="4"/>
      <c r="O181" s="4"/>
      <c r="P181" s="4"/>
      <c r="Q181" s="4"/>
      <c r="R181" s="4"/>
      <c r="S181" s="4"/>
      <c r="T181" s="4"/>
      <c r="U181" s="4"/>
      <c r="V181" s="4"/>
      <c r="W181" s="4"/>
      <c r="X181" s="4"/>
      <c r="Y181" s="4"/>
      <c r="Z181" s="4"/>
      <c r="AA181" s="4"/>
      <c r="AB181" s="4"/>
      <c r="AC181" s="4"/>
      <c r="AD181" s="4"/>
      <c r="AE181" s="4"/>
    </row>
    <row r="182" spans="1:31" x14ac:dyDescent="0.25">
      <c r="A182" s="38"/>
      <c r="B182" s="15"/>
      <c r="C182" s="3"/>
      <c r="D182" s="3"/>
      <c r="E182" s="4"/>
      <c r="F182" s="3"/>
      <c r="G182" s="4"/>
      <c r="H182" s="3"/>
      <c r="I182" s="4"/>
      <c r="J182" s="4"/>
      <c r="K182" s="4"/>
      <c r="L182" s="4"/>
      <c r="M182" s="4"/>
      <c r="N182" s="4"/>
      <c r="O182" s="4"/>
      <c r="P182" s="4"/>
      <c r="Q182" s="4"/>
      <c r="R182" s="4"/>
      <c r="S182" s="4"/>
      <c r="T182" s="4"/>
      <c r="U182" s="4"/>
      <c r="V182" s="4"/>
      <c r="W182" s="4"/>
      <c r="X182" s="4"/>
      <c r="Y182" s="4"/>
      <c r="Z182" s="4"/>
      <c r="AA182" s="4"/>
      <c r="AB182" s="4"/>
      <c r="AC182" s="4"/>
      <c r="AD182" s="4"/>
      <c r="AE182" s="4"/>
    </row>
    <row r="183" spans="1:31" x14ac:dyDescent="0.25">
      <c r="A183" s="38"/>
      <c r="B183" s="15"/>
      <c r="C183" s="3"/>
      <c r="D183" s="3"/>
      <c r="E183" s="4"/>
      <c r="F183" s="3"/>
      <c r="G183" s="4"/>
      <c r="H183" s="3"/>
      <c r="I183" s="4"/>
      <c r="J183" s="4"/>
      <c r="K183" s="4"/>
      <c r="L183" s="4"/>
      <c r="M183" s="4"/>
      <c r="N183" s="4"/>
      <c r="O183" s="4"/>
      <c r="P183" s="4"/>
      <c r="Q183" s="4"/>
      <c r="R183" s="4"/>
      <c r="S183" s="4"/>
      <c r="T183" s="4"/>
      <c r="U183" s="4"/>
      <c r="V183" s="4"/>
      <c r="W183" s="4"/>
      <c r="X183" s="4"/>
      <c r="Y183" s="4"/>
      <c r="Z183" s="4"/>
      <c r="AA183" s="4"/>
      <c r="AB183" s="4"/>
      <c r="AC183" s="4"/>
      <c r="AD183" s="4"/>
      <c r="AE183" s="4"/>
    </row>
    <row r="184" spans="1:31" x14ac:dyDescent="0.25">
      <c r="A184" s="38"/>
      <c r="B184" s="15"/>
      <c r="C184" s="3"/>
      <c r="D184" s="3"/>
      <c r="E184" s="4"/>
      <c r="F184" s="3"/>
      <c r="G184" s="4"/>
      <c r="H184" s="3"/>
      <c r="I184" s="4"/>
      <c r="J184" s="4"/>
      <c r="K184" s="4"/>
      <c r="L184" s="4"/>
      <c r="M184" s="4"/>
      <c r="N184" s="4"/>
      <c r="O184" s="4"/>
      <c r="P184" s="4"/>
      <c r="Q184" s="4"/>
      <c r="R184" s="4"/>
      <c r="S184" s="4"/>
      <c r="T184" s="4"/>
      <c r="U184" s="4"/>
      <c r="V184" s="4"/>
      <c r="W184" s="4"/>
      <c r="X184" s="4"/>
      <c r="Y184" s="4"/>
      <c r="Z184" s="4"/>
      <c r="AA184" s="4"/>
      <c r="AB184" s="4"/>
      <c r="AC184" s="4"/>
      <c r="AD184" s="4"/>
      <c r="AE184" s="4"/>
    </row>
    <row r="185" spans="1:31" x14ac:dyDescent="0.25">
      <c r="A185" s="38"/>
      <c r="B185" s="15"/>
      <c r="C185" s="3"/>
      <c r="D185" s="3"/>
      <c r="E185" s="4"/>
      <c r="F185" s="3"/>
      <c r="G185" s="4"/>
      <c r="H185" s="3"/>
      <c r="I185" s="4"/>
      <c r="J185" s="4"/>
      <c r="K185" s="4"/>
      <c r="L185" s="4"/>
      <c r="M185" s="4"/>
      <c r="N185" s="4"/>
      <c r="O185" s="4"/>
      <c r="P185" s="4"/>
      <c r="Q185" s="4"/>
      <c r="R185" s="4"/>
      <c r="S185" s="4"/>
      <c r="T185" s="4"/>
      <c r="U185" s="4"/>
      <c r="V185" s="4"/>
      <c r="W185" s="4"/>
      <c r="X185" s="4"/>
      <c r="Y185" s="4"/>
      <c r="Z185" s="4"/>
      <c r="AA185" s="4"/>
      <c r="AB185" s="4"/>
      <c r="AC185" s="4"/>
      <c r="AD185" s="4"/>
      <c r="AE185" s="4"/>
    </row>
    <row r="186" spans="1:31" x14ac:dyDescent="0.25">
      <c r="A186" s="38"/>
      <c r="B186" s="15"/>
      <c r="C186" s="3"/>
      <c r="D186" s="3"/>
      <c r="E186" s="4"/>
      <c r="F186" s="3"/>
      <c r="G186" s="4"/>
      <c r="H186" s="3"/>
      <c r="I186" s="4"/>
      <c r="J186" s="4"/>
      <c r="K186" s="4"/>
      <c r="L186" s="4"/>
      <c r="M186" s="4"/>
      <c r="N186" s="4"/>
      <c r="O186" s="4"/>
      <c r="P186" s="4"/>
      <c r="Q186" s="4"/>
      <c r="R186" s="4"/>
      <c r="S186" s="4"/>
      <c r="T186" s="4"/>
      <c r="U186" s="4"/>
      <c r="V186" s="4"/>
      <c r="W186" s="4"/>
      <c r="X186" s="4"/>
      <c r="Y186" s="4"/>
      <c r="Z186" s="4"/>
      <c r="AA186" s="4"/>
      <c r="AB186" s="4"/>
      <c r="AC186" s="4"/>
      <c r="AD186" s="4"/>
      <c r="AE186" s="4"/>
    </row>
    <row r="187" spans="1:31" x14ac:dyDescent="0.25">
      <c r="A187" s="38"/>
      <c r="B187" s="15"/>
      <c r="C187" s="3"/>
      <c r="D187" s="3"/>
      <c r="E187" s="4"/>
      <c r="F187" s="3"/>
      <c r="G187" s="4"/>
      <c r="H187" s="3"/>
      <c r="I187" s="4"/>
      <c r="J187" s="4"/>
      <c r="K187" s="4"/>
      <c r="L187" s="4"/>
      <c r="M187" s="4"/>
      <c r="N187" s="4"/>
      <c r="O187" s="4"/>
      <c r="P187" s="4"/>
      <c r="Q187" s="4"/>
      <c r="R187" s="4"/>
      <c r="S187" s="4"/>
      <c r="T187" s="4"/>
      <c r="U187" s="4"/>
      <c r="V187" s="4"/>
      <c r="W187" s="4"/>
      <c r="X187" s="4"/>
      <c r="Y187" s="4"/>
      <c r="Z187" s="4"/>
      <c r="AA187" s="4"/>
      <c r="AB187" s="4"/>
      <c r="AC187" s="4"/>
      <c r="AD187" s="4"/>
      <c r="AE187" s="4"/>
    </row>
    <row r="188" spans="1:31" x14ac:dyDescent="0.25">
      <c r="A188" s="38"/>
      <c r="B188" s="15"/>
      <c r="C188" s="3"/>
      <c r="D188" s="3"/>
      <c r="E188" s="4"/>
      <c r="F188" s="3"/>
      <c r="G188" s="4"/>
      <c r="H188" s="3"/>
      <c r="I188" s="4"/>
      <c r="J188" s="4"/>
      <c r="K188" s="4"/>
      <c r="L188" s="4"/>
      <c r="M188" s="4"/>
      <c r="N188" s="4"/>
      <c r="O188" s="4"/>
      <c r="P188" s="4"/>
      <c r="Q188" s="4"/>
      <c r="R188" s="4"/>
      <c r="S188" s="4"/>
      <c r="T188" s="4"/>
      <c r="U188" s="4"/>
      <c r="V188" s="4"/>
      <c r="W188" s="4"/>
      <c r="X188" s="4"/>
      <c r="Y188" s="4"/>
      <c r="Z188" s="4"/>
      <c r="AA188" s="4"/>
      <c r="AB188" s="4"/>
      <c r="AC188" s="4"/>
      <c r="AD188" s="4"/>
      <c r="AE188" s="4"/>
    </row>
    <row r="189" spans="1:31" x14ac:dyDescent="0.25">
      <c r="A189" s="38"/>
      <c r="B189" s="15"/>
      <c r="C189" s="3"/>
      <c r="D189" s="3"/>
      <c r="E189" s="4"/>
      <c r="F189" s="3"/>
      <c r="G189" s="4"/>
      <c r="H189" s="3"/>
      <c r="I189" s="4"/>
      <c r="J189" s="4"/>
      <c r="K189" s="4"/>
      <c r="L189" s="4"/>
      <c r="M189" s="4"/>
      <c r="N189" s="4"/>
      <c r="O189" s="4"/>
      <c r="P189" s="4"/>
      <c r="Q189" s="4"/>
      <c r="R189" s="4"/>
      <c r="S189" s="4"/>
      <c r="T189" s="4"/>
      <c r="U189" s="4"/>
      <c r="V189" s="4"/>
      <c r="W189" s="4"/>
      <c r="X189" s="4"/>
      <c r="Y189" s="4"/>
      <c r="Z189" s="4"/>
      <c r="AA189" s="4"/>
      <c r="AB189" s="4"/>
      <c r="AC189" s="4"/>
      <c r="AD189" s="4"/>
      <c r="AE189" s="4"/>
    </row>
    <row r="190" spans="1:31" x14ac:dyDescent="0.25">
      <c r="A190" s="38"/>
      <c r="B190" s="15"/>
      <c r="C190" s="3"/>
      <c r="D190" s="3"/>
      <c r="E190" s="4"/>
      <c r="F190" s="3"/>
      <c r="G190" s="4"/>
      <c r="H190" s="3"/>
      <c r="I190" s="4"/>
      <c r="J190" s="4"/>
      <c r="K190" s="4"/>
      <c r="L190" s="4"/>
      <c r="M190" s="4"/>
      <c r="N190" s="4"/>
      <c r="O190" s="4"/>
      <c r="P190" s="4"/>
      <c r="Q190" s="4"/>
      <c r="R190" s="4"/>
      <c r="S190" s="4"/>
      <c r="T190" s="4"/>
      <c r="U190" s="4"/>
      <c r="V190" s="4"/>
      <c r="W190" s="4"/>
      <c r="X190" s="4"/>
      <c r="Y190" s="4"/>
      <c r="Z190" s="4"/>
      <c r="AA190" s="4"/>
      <c r="AB190" s="4"/>
      <c r="AC190" s="4"/>
      <c r="AD190" s="4"/>
      <c r="AE190" s="4"/>
    </row>
    <row r="191" spans="1:31" x14ac:dyDescent="0.25">
      <c r="A191" s="38"/>
      <c r="B191" s="15"/>
      <c r="C191" s="3"/>
      <c r="D191" s="3"/>
      <c r="E191" s="4"/>
      <c r="F191" s="3"/>
      <c r="G191" s="4"/>
      <c r="H191" s="3"/>
      <c r="I191" s="4"/>
      <c r="J191" s="4"/>
      <c r="K191" s="4"/>
      <c r="L191" s="4"/>
      <c r="M191" s="4"/>
      <c r="N191" s="4"/>
      <c r="O191" s="4"/>
      <c r="P191" s="4"/>
      <c r="Q191" s="4"/>
      <c r="R191" s="4"/>
      <c r="S191" s="4"/>
      <c r="T191" s="4"/>
      <c r="U191" s="4"/>
      <c r="V191" s="4"/>
      <c r="W191" s="4"/>
      <c r="X191" s="4"/>
      <c r="Y191" s="4"/>
      <c r="Z191" s="4"/>
      <c r="AA191" s="4"/>
      <c r="AB191" s="4"/>
      <c r="AC191" s="4"/>
      <c r="AD191" s="4"/>
      <c r="AE191" s="4"/>
    </row>
    <row r="192" spans="1:31" x14ac:dyDescent="0.25">
      <c r="A192" s="38"/>
      <c r="B192" s="15"/>
      <c r="C192" s="3"/>
      <c r="D192" s="3"/>
      <c r="E192" s="4"/>
      <c r="F192" s="3"/>
      <c r="G192" s="4"/>
      <c r="H192" s="3"/>
      <c r="I192" s="4"/>
      <c r="J192" s="4"/>
      <c r="K192" s="4"/>
      <c r="L192" s="4"/>
      <c r="M192" s="4"/>
      <c r="N192" s="4"/>
      <c r="O192" s="4"/>
      <c r="P192" s="4"/>
      <c r="Q192" s="4"/>
      <c r="R192" s="4"/>
      <c r="S192" s="4"/>
      <c r="T192" s="4"/>
      <c r="U192" s="4"/>
      <c r="V192" s="4"/>
      <c r="W192" s="4"/>
      <c r="X192" s="4"/>
      <c r="Y192" s="4"/>
      <c r="Z192" s="4"/>
      <c r="AA192" s="4"/>
      <c r="AB192" s="4"/>
      <c r="AC192" s="4"/>
      <c r="AD192" s="4"/>
      <c r="AE192" s="4"/>
    </row>
    <row r="193" spans="1:31" x14ac:dyDescent="0.25">
      <c r="A193" s="38"/>
      <c r="B193" s="15"/>
      <c r="C193" s="3"/>
      <c r="D193" s="3"/>
      <c r="E193" s="4"/>
      <c r="F193" s="3"/>
      <c r="G193" s="4"/>
      <c r="H193" s="3"/>
      <c r="I193" s="4"/>
      <c r="J193" s="4"/>
      <c r="K193" s="4"/>
      <c r="L193" s="4"/>
      <c r="M193" s="4"/>
      <c r="N193" s="4"/>
      <c r="O193" s="4"/>
      <c r="P193" s="4"/>
      <c r="Q193" s="4"/>
      <c r="R193" s="4"/>
      <c r="S193" s="4"/>
      <c r="T193" s="4"/>
      <c r="U193" s="4"/>
      <c r="V193" s="4"/>
      <c r="W193" s="4"/>
      <c r="X193" s="4"/>
      <c r="Y193" s="4"/>
      <c r="Z193" s="4"/>
      <c r="AA193" s="4"/>
      <c r="AB193" s="4"/>
      <c r="AC193" s="4"/>
      <c r="AD193" s="4"/>
      <c r="AE193" s="4"/>
    </row>
    <row r="194" spans="1:31" x14ac:dyDescent="0.25">
      <c r="A194" s="38"/>
      <c r="B194" s="15"/>
      <c r="C194" s="3"/>
      <c r="D194" s="3"/>
      <c r="E194" s="4"/>
      <c r="F194" s="3"/>
      <c r="G194" s="4"/>
      <c r="H194" s="3"/>
      <c r="I194" s="4"/>
      <c r="J194" s="4"/>
      <c r="K194" s="4"/>
      <c r="L194" s="4"/>
      <c r="M194" s="4"/>
      <c r="N194" s="4"/>
      <c r="O194" s="4"/>
      <c r="P194" s="4"/>
      <c r="Q194" s="4"/>
      <c r="R194" s="4"/>
      <c r="S194" s="4"/>
      <c r="T194" s="4"/>
      <c r="U194" s="4"/>
      <c r="V194" s="4"/>
      <c r="W194" s="4"/>
      <c r="X194" s="4"/>
      <c r="Y194" s="4"/>
      <c r="Z194" s="4"/>
      <c r="AA194" s="4"/>
      <c r="AB194" s="4"/>
      <c r="AC194" s="4"/>
      <c r="AD194" s="4"/>
      <c r="AE194" s="4"/>
    </row>
    <row r="195" spans="1:31" x14ac:dyDescent="0.25">
      <c r="A195" s="38"/>
      <c r="B195" s="15"/>
      <c r="C195" s="3"/>
      <c r="D195" s="3"/>
      <c r="E195" s="4"/>
      <c r="F195" s="3"/>
      <c r="G195" s="4"/>
      <c r="H195" s="3"/>
      <c r="I195" s="4"/>
      <c r="J195" s="4"/>
      <c r="K195" s="4"/>
      <c r="L195" s="4"/>
      <c r="M195" s="4"/>
      <c r="N195" s="4"/>
      <c r="O195" s="4"/>
      <c r="P195" s="4"/>
      <c r="Q195" s="4"/>
      <c r="R195" s="4"/>
      <c r="S195" s="4"/>
      <c r="T195" s="4"/>
      <c r="U195" s="4"/>
      <c r="V195" s="4"/>
      <c r="W195" s="4"/>
      <c r="X195" s="4"/>
      <c r="Y195" s="4"/>
      <c r="Z195" s="4"/>
      <c r="AA195" s="4"/>
      <c r="AB195" s="4"/>
      <c r="AC195" s="4"/>
      <c r="AD195" s="4"/>
      <c r="AE195" s="4"/>
    </row>
    <row r="196" spans="1:31" x14ac:dyDescent="0.25">
      <c r="A196" s="38"/>
      <c r="B196" s="15"/>
      <c r="C196" s="3"/>
      <c r="D196" s="3"/>
      <c r="E196" s="4"/>
      <c r="F196" s="3"/>
      <c r="G196" s="4"/>
      <c r="H196" s="3"/>
      <c r="I196" s="4"/>
      <c r="J196" s="4"/>
      <c r="K196" s="4"/>
      <c r="L196" s="4"/>
      <c r="M196" s="4"/>
      <c r="N196" s="4"/>
      <c r="O196" s="4"/>
      <c r="P196" s="4"/>
      <c r="Q196" s="4"/>
      <c r="R196" s="4"/>
      <c r="S196" s="4"/>
      <c r="T196" s="4"/>
      <c r="U196" s="4"/>
      <c r="V196" s="4"/>
      <c r="W196" s="4"/>
      <c r="X196" s="4"/>
      <c r="Y196" s="4"/>
      <c r="Z196" s="4"/>
      <c r="AA196" s="4"/>
      <c r="AB196" s="4"/>
      <c r="AC196" s="4"/>
      <c r="AD196" s="4"/>
      <c r="AE196" s="4"/>
    </row>
    <row r="197" spans="1:31" x14ac:dyDescent="0.25">
      <c r="A197" s="38"/>
      <c r="B197" s="15"/>
      <c r="C197" s="3"/>
      <c r="D197" s="3"/>
      <c r="E197" s="4"/>
      <c r="F197" s="3"/>
      <c r="G197" s="4"/>
      <c r="H197" s="3"/>
      <c r="I197" s="4"/>
      <c r="J197" s="4"/>
      <c r="K197" s="4"/>
      <c r="L197" s="4"/>
      <c r="M197" s="4"/>
      <c r="N197" s="4"/>
      <c r="O197" s="4"/>
      <c r="P197" s="4"/>
      <c r="Q197" s="4"/>
      <c r="R197" s="4"/>
      <c r="S197" s="4"/>
      <c r="T197" s="4"/>
      <c r="U197" s="4"/>
      <c r="V197" s="4"/>
      <c r="W197" s="4"/>
      <c r="X197" s="4"/>
      <c r="Y197" s="4"/>
      <c r="Z197" s="4"/>
      <c r="AA197" s="4"/>
      <c r="AB197" s="4"/>
      <c r="AC197" s="4"/>
      <c r="AD197" s="4"/>
      <c r="AE197" s="4"/>
    </row>
    <row r="198" spans="1:31" x14ac:dyDescent="0.25">
      <c r="A198" s="38"/>
      <c r="B198" s="15"/>
      <c r="C198" s="3"/>
      <c r="D198" s="3"/>
      <c r="E198" s="4"/>
      <c r="F198" s="3"/>
      <c r="G198" s="4"/>
      <c r="H198" s="3"/>
      <c r="I198" s="4"/>
      <c r="J198" s="4"/>
      <c r="K198" s="4"/>
      <c r="L198" s="4"/>
      <c r="M198" s="4"/>
      <c r="N198" s="4"/>
      <c r="O198" s="4"/>
      <c r="P198" s="4"/>
      <c r="Q198" s="4"/>
      <c r="R198" s="4"/>
      <c r="S198" s="4"/>
      <c r="T198" s="4"/>
      <c r="U198" s="4"/>
      <c r="V198" s="4"/>
      <c r="W198" s="4"/>
      <c r="X198" s="4"/>
      <c r="Y198" s="4"/>
      <c r="Z198" s="4"/>
      <c r="AA198" s="4"/>
      <c r="AB198" s="4"/>
      <c r="AC198" s="4"/>
      <c r="AD198" s="4"/>
      <c r="AE198" s="4"/>
    </row>
    <row r="199" spans="1:31" x14ac:dyDescent="0.25">
      <c r="A199" s="38"/>
      <c r="B199" s="15"/>
      <c r="C199" s="3"/>
      <c r="D199" s="3"/>
      <c r="E199" s="4"/>
      <c r="F199" s="3"/>
      <c r="G199" s="4"/>
      <c r="H199" s="3"/>
      <c r="I199" s="4"/>
      <c r="J199" s="4"/>
      <c r="K199" s="4"/>
      <c r="L199" s="4"/>
      <c r="M199" s="4"/>
      <c r="N199" s="4"/>
      <c r="O199" s="4"/>
      <c r="P199" s="4"/>
      <c r="Q199" s="4"/>
      <c r="R199" s="4"/>
      <c r="S199" s="4"/>
      <c r="T199" s="4"/>
      <c r="U199" s="4"/>
      <c r="V199" s="4"/>
      <c r="W199" s="4"/>
      <c r="X199" s="4"/>
      <c r="Y199" s="4"/>
      <c r="Z199" s="4"/>
      <c r="AA199" s="4"/>
      <c r="AB199" s="4"/>
      <c r="AC199" s="4"/>
      <c r="AD199" s="4"/>
      <c r="AE199" s="4"/>
    </row>
    <row r="200" spans="1:31" x14ac:dyDescent="0.25">
      <c r="A200" s="38"/>
      <c r="B200" s="15"/>
      <c r="C200" s="3"/>
      <c r="D200" s="3"/>
      <c r="E200" s="4"/>
      <c r="F200" s="3"/>
      <c r="G200" s="4"/>
      <c r="H200" s="3"/>
      <c r="I200" s="4"/>
      <c r="J200" s="4"/>
      <c r="K200" s="4"/>
      <c r="L200" s="4"/>
      <c r="M200" s="4"/>
      <c r="N200" s="4"/>
      <c r="O200" s="4"/>
      <c r="P200" s="4"/>
      <c r="Q200" s="4"/>
      <c r="R200" s="4"/>
      <c r="S200" s="4"/>
      <c r="T200" s="4"/>
      <c r="U200" s="4"/>
      <c r="V200" s="4"/>
      <c r="W200" s="4"/>
      <c r="X200" s="4"/>
      <c r="Y200" s="4"/>
      <c r="Z200" s="4"/>
      <c r="AA200" s="4"/>
      <c r="AB200" s="4"/>
      <c r="AC200" s="4"/>
      <c r="AD200" s="4"/>
      <c r="AE200" s="4"/>
    </row>
    <row r="201" spans="1:31" x14ac:dyDescent="0.25">
      <c r="A201" s="38"/>
      <c r="B201" s="15"/>
      <c r="C201" s="3"/>
      <c r="D201" s="3"/>
      <c r="E201" s="4"/>
      <c r="F201" s="3"/>
      <c r="G201" s="4"/>
      <c r="H201" s="3"/>
      <c r="I201" s="4"/>
      <c r="J201" s="4"/>
      <c r="K201" s="4"/>
      <c r="L201" s="4"/>
      <c r="M201" s="4"/>
      <c r="N201" s="4"/>
      <c r="O201" s="4"/>
      <c r="P201" s="4"/>
      <c r="Q201" s="4"/>
      <c r="R201" s="4"/>
      <c r="S201" s="4"/>
      <c r="T201" s="4"/>
      <c r="U201" s="4"/>
      <c r="V201" s="4"/>
      <c r="W201" s="4"/>
      <c r="X201" s="4"/>
      <c r="Y201" s="4"/>
      <c r="Z201" s="4"/>
      <c r="AA201" s="4"/>
      <c r="AB201" s="4"/>
      <c r="AC201" s="4"/>
      <c r="AD201" s="4"/>
      <c r="AE201" s="4"/>
    </row>
    <row r="202" spans="1:31" x14ac:dyDescent="0.25">
      <c r="A202" s="38"/>
      <c r="B202" s="15"/>
      <c r="C202" s="3"/>
      <c r="D202" s="3"/>
      <c r="E202" s="4"/>
      <c r="F202" s="3"/>
      <c r="G202" s="4"/>
      <c r="H202" s="3"/>
      <c r="I202" s="4"/>
      <c r="J202" s="4"/>
      <c r="K202" s="4"/>
      <c r="L202" s="4"/>
      <c r="M202" s="4"/>
      <c r="N202" s="4"/>
      <c r="O202" s="4"/>
      <c r="P202" s="4"/>
      <c r="Q202" s="4"/>
      <c r="R202" s="4"/>
      <c r="S202" s="4"/>
      <c r="T202" s="4"/>
      <c r="U202" s="4"/>
      <c r="V202" s="4"/>
      <c r="W202" s="4"/>
      <c r="X202" s="4"/>
      <c r="Y202" s="4"/>
      <c r="Z202" s="4"/>
      <c r="AA202" s="4"/>
      <c r="AB202" s="4"/>
      <c r="AC202" s="4"/>
      <c r="AD202" s="4"/>
      <c r="AE202" s="4"/>
    </row>
    <row r="203" spans="1:31" x14ac:dyDescent="0.25">
      <c r="A203" s="38"/>
      <c r="B203" s="15"/>
      <c r="C203" s="3"/>
      <c r="D203" s="3"/>
      <c r="E203" s="4"/>
      <c r="F203" s="3"/>
      <c r="G203" s="4"/>
      <c r="H203" s="3"/>
      <c r="I203" s="4"/>
      <c r="J203" s="4"/>
      <c r="K203" s="4"/>
      <c r="L203" s="4"/>
      <c r="M203" s="4"/>
      <c r="N203" s="4"/>
      <c r="O203" s="4"/>
      <c r="P203" s="4"/>
      <c r="Q203" s="4"/>
      <c r="R203" s="4"/>
      <c r="S203" s="4"/>
      <c r="T203" s="4"/>
      <c r="U203" s="4"/>
      <c r="V203" s="4"/>
      <c r="W203" s="4"/>
      <c r="X203" s="4"/>
      <c r="Y203" s="4"/>
      <c r="Z203" s="4"/>
      <c r="AA203" s="4"/>
      <c r="AB203" s="4"/>
      <c r="AC203" s="4"/>
      <c r="AD203" s="4"/>
      <c r="AE203" s="4"/>
    </row>
    <row r="204" spans="1:31" x14ac:dyDescent="0.25">
      <c r="A204" s="38"/>
      <c r="B204" s="15"/>
      <c r="C204" s="3"/>
      <c r="D204" s="3"/>
      <c r="E204" s="4"/>
      <c r="F204" s="3"/>
      <c r="G204" s="4"/>
      <c r="H204" s="3"/>
      <c r="I204" s="4"/>
      <c r="J204" s="4"/>
      <c r="K204" s="4"/>
      <c r="L204" s="4"/>
      <c r="M204" s="4"/>
      <c r="N204" s="4"/>
      <c r="O204" s="4"/>
      <c r="P204" s="4"/>
      <c r="Q204" s="4"/>
      <c r="R204" s="4"/>
      <c r="S204" s="4"/>
      <c r="T204" s="4"/>
      <c r="U204" s="4"/>
      <c r="V204" s="4"/>
      <c r="W204" s="4"/>
      <c r="X204" s="4"/>
      <c r="Y204" s="4"/>
      <c r="Z204" s="4"/>
      <c r="AA204" s="4"/>
      <c r="AB204" s="4"/>
      <c r="AC204" s="4"/>
      <c r="AD204" s="4"/>
      <c r="AE204" s="4"/>
    </row>
    <row r="205" spans="1:31" x14ac:dyDescent="0.25">
      <c r="A205" s="38"/>
      <c r="B205" s="15"/>
      <c r="C205" s="3"/>
      <c r="D205" s="3"/>
      <c r="E205" s="4"/>
      <c r="F205" s="3"/>
      <c r="G205" s="4"/>
      <c r="H205" s="3"/>
      <c r="I205" s="4"/>
      <c r="J205" s="4"/>
      <c r="K205" s="4"/>
      <c r="L205" s="4"/>
      <c r="M205" s="4"/>
      <c r="N205" s="4"/>
      <c r="O205" s="4"/>
      <c r="P205" s="4"/>
      <c r="Q205" s="4"/>
      <c r="R205" s="4"/>
      <c r="S205" s="4"/>
      <c r="T205" s="4"/>
      <c r="U205" s="4"/>
      <c r="V205" s="4"/>
      <c r="W205" s="4"/>
      <c r="X205" s="4"/>
      <c r="Y205" s="4"/>
      <c r="Z205" s="4"/>
      <c r="AA205" s="4"/>
      <c r="AB205" s="4"/>
      <c r="AC205" s="4"/>
      <c r="AD205" s="4"/>
      <c r="AE205" s="4"/>
    </row>
    <row r="206" spans="1:31" x14ac:dyDescent="0.25">
      <c r="A206" s="38"/>
      <c r="B206" s="15"/>
      <c r="C206" s="3"/>
      <c r="D206" s="3"/>
      <c r="E206" s="4"/>
      <c r="F206" s="3"/>
      <c r="G206" s="4"/>
      <c r="H206" s="3"/>
      <c r="I206" s="4"/>
      <c r="J206" s="4"/>
      <c r="K206" s="4"/>
      <c r="L206" s="4"/>
      <c r="M206" s="4"/>
      <c r="N206" s="4"/>
      <c r="O206" s="4"/>
      <c r="P206" s="4"/>
      <c r="Q206" s="4"/>
      <c r="R206" s="4"/>
      <c r="S206" s="4"/>
      <c r="T206" s="4"/>
      <c r="U206" s="4"/>
      <c r="V206" s="4"/>
      <c r="W206" s="4"/>
      <c r="X206" s="4"/>
      <c r="Y206" s="4"/>
      <c r="Z206" s="4"/>
      <c r="AA206" s="4"/>
      <c r="AB206" s="4"/>
      <c r="AC206" s="4"/>
      <c r="AD206" s="4"/>
      <c r="AE206" s="4"/>
    </row>
    <row r="207" spans="1:31" x14ac:dyDescent="0.25">
      <c r="A207" s="38"/>
      <c r="B207" s="15"/>
      <c r="C207" s="3"/>
      <c r="D207" s="3"/>
      <c r="E207" s="4"/>
      <c r="F207" s="3"/>
      <c r="G207" s="4"/>
      <c r="H207" s="3"/>
      <c r="I207" s="4"/>
      <c r="J207" s="4"/>
      <c r="K207" s="4"/>
      <c r="L207" s="4"/>
      <c r="M207" s="4"/>
      <c r="N207" s="4"/>
      <c r="O207" s="4"/>
      <c r="P207" s="4"/>
      <c r="Q207" s="4"/>
      <c r="R207" s="4"/>
      <c r="S207" s="4"/>
      <c r="T207" s="4"/>
      <c r="U207" s="4"/>
      <c r="V207" s="4"/>
      <c r="W207" s="4"/>
      <c r="X207" s="4"/>
      <c r="Y207" s="4"/>
      <c r="Z207" s="4"/>
      <c r="AA207" s="4"/>
      <c r="AB207" s="4"/>
      <c r="AC207" s="4"/>
      <c r="AD207" s="4"/>
      <c r="AE207" s="4"/>
    </row>
    <row r="208" spans="1:31" x14ac:dyDescent="0.25">
      <c r="A208" s="38"/>
      <c r="B208" s="15"/>
      <c r="C208" s="3"/>
      <c r="D208" s="3"/>
      <c r="E208" s="4"/>
      <c r="F208" s="3"/>
      <c r="G208" s="4"/>
      <c r="H208" s="3"/>
      <c r="I208" s="4"/>
      <c r="J208" s="4"/>
      <c r="K208" s="4"/>
      <c r="L208" s="4"/>
      <c r="M208" s="4"/>
      <c r="N208" s="4"/>
      <c r="O208" s="4"/>
      <c r="P208" s="4"/>
      <c r="Q208" s="4"/>
      <c r="R208" s="4"/>
      <c r="S208" s="4"/>
      <c r="T208" s="4"/>
      <c r="U208" s="4"/>
      <c r="V208" s="4"/>
      <c r="W208" s="4"/>
      <c r="X208" s="4"/>
      <c r="Y208" s="4"/>
      <c r="Z208" s="4"/>
      <c r="AA208" s="4"/>
      <c r="AB208" s="4"/>
      <c r="AC208" s="4"/>
      <c r="AD208" s="4"/>
      <c r="AE208" s="4"/>
    </row>
    <row r="209" spans="1:31" x14ac:dyDescent="0.25">
      <c r="A209" s="38"/>
      <c r="B209" s="15"/>
      <c r="C209" s="3"/>
      <c r="D209" s="3"/>
      <c r="E209" s="4"/>
      <c r="F209" s="3"/>
      <c r="G209" s="4"/>
      <c r="H209" s="3"/>
      <c r="I209" s="4"/>
      <c r="J209" s="4"/>
      <c r="K209" s="4"/>
      <c r="L209" s="4"/>
      <c r="M209" s="4"/>
      <c r="N209" s="4"/>
      <c r="O209" s="4"/>
      <c r="P209" s="4"/>
      <c r="Q209" s="4"/>
      <c r="R209" s="4"/>
      <c r="S209" s="4"/>
      <c r="T209" s="4"/>
      <c r="U209" s="4"/>
      <c r="V209" s="4"/>
      <c r="W209" s="4"/>
      <c r="X209" s="4"/>
      <c r="Y209" s="4"/>
      <c r="Z209" s="4"/>
      <c r="AA209" s="4"/>
      <c r="AB209" s="4"/>
      <c r="AC209" s="4"/>
      <c r="AD209" s="4"/>
      <c r="AE209" s="4"/>
    </row>
    <row r="210" spans="1:31" x14ac:dyDescent="0.25">
      <c r="A210" s="38"/>
      <c r="B210" s="15"/>
      <c r="C210" s="3"/>
      <c r="D210" s="3"/>
      <c r="E210" s="4"/>
      <c r="F210" s="3"/>
      <c r="G210" s="4"/>
      <c r="H210" s="3"/>
      <c r="I210" s="4"/>
      <c r="J210" s="4"/>
      <c r="K210" s="4"/>
      <c r="L210" s="4"/>
      <c r="M210" s="4"/>
      <c r="N210" s="4"/>
      <c r="O210" s="4"/>
      <c r="P210" s="4"/>
      <c r="Q210" s="4"/>
      <c r="R210" s="4"/>
      <c r="S210" s="4"/>
      <c r="T210" s="4"/>
      <c r="U210" s="4"/>
      <c r="V210" s="4"/>
      <c r="W210" s="4"/>
      <c r="X210" s="4"/>
      <c r="Y210" s="4"/>
      <c r="Z210" s="4"/>
      <c r="AA210" s="4"/>
      <c r="AB210" s="4"/>
      <c r="AC210" s="4"/>
      <c r="AD210" s="4"/>
      <c r="AE210" s="4"/>
    </row>
    <row r="211" spans="1:31" x14ac:dyDescent="0.25">
      <c r="A211" s="38"/>
      <c r="B211" s="15"/>
      <c r="C211" s="3"/>
      <c r="D211" s="3"/>
      <c r="E211" s="4"/>
      <c r="F211" s="3"/>
      <c r="G211" s="4"/>
      <c r="H211" s="3"/>
      <c r="I211" s="4"/>
      <c r="J211" s="4"/>
      <c r="K211" s="4"/>
      <c r="L211" s="4"/>
      <c r="M211" s="4"/>
      <c r="N211" s="4"/>
      <c r="O211" s="4"/>
      <c r="P211" s="4"/>
      <c r="Q211" s="4"/>
      <c r="R211" s="4"/>
      <c r="S211" s="4"/>
      <c r="T211" s="4"/>
      <c r="U211" s="4"/>
      <c r="V211" s="4"/>
      <c r="W211" s="4"/>
      <c r="X211" s="4"/>
      <c r="Y211" s="4"/>
      <c r="Z211" s="4"/>
      <c r="AA211" s="4"/>
      <c r="AB211" s="4"/>
      <c r="AC211" s="4"/>
      <c r="AD211" s="4"/>
      <c r="AE211" s="4"/>
    </row>
    <row r="212" spans="1:31" x14ac:dyDescent="0.25">
      <c r="A212" s="38"/>
      <c r="B212" s="15"/>
      <c r="C212" s="3"/>
      <c r="D212" s="3"/>
      <c r="E212" s="4"/>
      <c r="F212" s="3"/>
      <c r="G212" s="4"/>
      <c r="H212" s="3"/>
      <c r="I212" s="4"/>
      <c r="J212" s="4"/>
      <c r="K212" s="4"/>
      <c r="L212" s="4"/>
      <c r="M212" s="4"/>
      <c r="N212" s="4"/>
      <c r="O212" s="4"/>
      <c r="P212" s="4"/>
      <c r="Q212" s="4"/>
      <c r="R212" s="4"/>
      <c r="S212" s="4"/>
      <c r="T212" s="4"/>
      <c r="U212" s="4"/>
      <c r="V212" s="4"/>
      <c r="W212" s="4"/>
      <c r="X212" s="4"/>
      <c r="Y212" s="4"/>
      <c r="Z212" s="4"/>
      <c r="AA212" s="4"/>
      <c r="AB212" s="4"/>
      <c r="AC212" s="4"/>
      <c r="AD212" s="4"/>
      <c r="AE212" s="4"/>
    </row>
    <row r="213" spans="1:31" x14ac:dyDescent="0.25">
      <c r="A213" s="38"/>
      <c r="B213" s="15"/>
      <c r="C213" s="3"/>
      <c r="D213" s="3"/>
      <c r="E213" s="4"/>
      <c r="F213" s="3"/>
      <c r="G213" s="4"/>
      <c r="H213" s="3"/>
      <c r="I213" s="4"/>
      <c r="J213" s="4"/>
      <c r="K213" s="4"/>
      <c r="L213" s="4"/>
      <c r="M213" s="4"/>
      <c r="N213" s="4"/>
      <c r="O213" s="4"/>
      <c r="P213" s="4"/>
      <c r="Q213" s="4"/>
      <c r="R213" s="4"/>
      <c r="S213" s="4"/>
      <c r="T213" s="4"/>
      <c r="U213" s="4"/>
      <c r="V213" s="4"/>
      <c r="W213" s="4"/>
      <c r="X213" s="4"/>
      <c r="Y213" s="4"/>
      <c r="Z213" s="4"/>
      <c r="AA213" s="4"/>
      <c r="AB213" s="4"/>
      <c r="AC213" s="4"/>
      <c r="AD213" s="4"/>
      <c r="AE213" s="4"/>
    </row>
    <row r="214" spans="1:31" x14ac:dyDescent="0.25">
      <c r="A214" s="38"/>
      <c r="B214" s="15"/>
      <c r="C214" s="3"/>
      <c r="D214" s="3"/>
      <c r="E214" s="4"/>
      <c r="F214" s="3"/>
      <c r="G214" s="4"/>
      <c r="H214" s="3"/>
      <c r="I214" s="4"/>
      <c r="J214" s="4"/>
      <c r="K214" s="4"/>
      <c r="L214" s="4"/>
      <c r="M214" s="4"/>
      <c r="N214" s="4"/>
      <c r="O214" s="4"/>
      <c r="P214" s="4"/>
      <c r="Q214" s="4"/>
      <c r="R214" s="4"/>
      <c r="S214" s="4"/>
      <c r="T214" s="4"/>
      <c r="U214" s="4"/>
      <c r="V214" s="4"/>
      <c r="W214" s="4"/>
      <c r="X214" s="4"/>
      <c r="Y214" s="4"/>
      <c r="Z214" s="4"/>
      <c r="AA214" s="4"/>
      <c r="AB214" s="4"/>
      <c r="AC214" s="4"/>
      <c r="AD214" s="4"/>
      <c r="AE214" s="4"/>
    </row>
    <row r="215" spans="1:31" x14ac:dyDescent="0.25">
      <c r="A215" s="38"/>
      <c r="B215" s="15"/>
      <c r="C215" s="3"/>
      <c r="D215" s="3"/>
      <c r="E215" s="4"/>
      <c r="F215" s="3"/>
      <c r="G215" s="4"/>
      <c r="H215" s="3"/>
      <c r="I215" s="4"/>
      <c r="J215" s="4"/>
      <c r="K215" s="4"/>
      <c r="L215" s="4"/>
      <c r="M215" s="4"/>
      <c r="N215" s="4"/>
      <c r="O215" s="4"/>
      <c r="P215" s="4"/>
      <c r="Q215" s="4"/>
      <c r="R215" s="4"/>
      <c r="S215" s="4"/>
      <c r="T215" s="4"/>
      <c r="U215" s="4"/>
      <c r="V215" s="4"/>
      <c r="W215" s="4"/>
      <c r="X215" s="4"/>
      <c r="Y215" s="4"/>
      <c r="Z215" s="4"/>
      <c r="AA215" s="4"/>
      <c r="AB215" s="4"/>
      <c r="AC215" s="4"/>
      <c r="AD215" s="4"/>
      <c r="AE215" s="4"/>
    </row>
    <row r="216" spans="1:31" x14ac:dyDescent="0.25">
      <c r="A216" s="38"/>
      <c r="B216" s="15"/>
      <c r="C216" s="3"/>
      <c r="D216" s="3"/>
      <c r="E216" s="4"/>
      <c r="F216" s="3"/>
      <c r="G216" s="4"/>
      <c r="H216" s="3"/>
      <c r="I216" s="4"/>
      <c r="J216" s="4"/>
      <c r="K216" s="4"/>
      <c r="L216" s="4"/>
      <c r="M216" s="4"/>
      <c r="N216" s="4"/>
      <c r="O216" s="4"/>
      <c r="P216" s="4"/>
      <c r="Q216" s="4"/>
      <c r="R216" s="4"/>
      <c r="S216" s="4"/>
      <c r="T216" s="4"/>
      <c r="U216" s="4"/>
      <c r="V216" s="4"/>
      <c r="W216" s="4"/>
      <c r="X216" s="4"/>
      <c r="Y216" s="4"/>
      <c r="Z216" s="4"/>
      <c r="AA216" s="4"/>
      <c r="AB216" s="4"/>
      <c r="AC216" s="4"/>
      <c r="AD216" s="4"/>
      <c r="AE216" s="4"/>
    </row>
    <row r="217" spans="1:31" x14ac:dyDescent="0.25">
      <c r="A217" s="38"/>
      <c r="B217" s="15"/>
      <c r="C217" s="3"/>
      <c r="D217" s="3"/>
      <c r="E217" s="4"/>
      <c r="F217" s="3"/>
      <c r="G217" s="4"/>
      <c r="H217" s="3"/>
      <c r="I217" s="4"/>
      <c r="J217" s="4"/>
      <c r="K217" s="4"/>
      <c r="L217" s="4"/>
      <c r="M217" s="4"/>
      <c r="N217" s="4"/>
      <c r="O217" s="4"/>
      <c r="P217" s="4"/>
      <c r="Q217" s="4"/>
      <c r="R217" s="4"/>
      <c r="S217" s="4"/>
      <c r="T217" s="4"/>
      <c r="U217" s="4"/>
      <c r="V217" s="4"/>
      <c r="W217" s="4"/>
      <c r="X217" s="4"/>
      <c r="Y217" s="4"/>
      <c r="Z217" s="4"/>
      <c r="AA217" s="4"/>
      <c r="AB217" s="4"/>
      <c r="AC217" s="4"/>
      <c r="AD217" s="4"/>
      <c r="AE217" s="4"/>
    </row>
    <row r="218" spans="1:31" x14ac:dyDescent="0.25">
      <c r="A218" s="38"/>
      <c r="B218" s="15"/>
      <c r="C218" s="3"/>
      <c r="D218" s="3"/>
      <c r="E218" s="4"/>
      <c r="F218" s="3"/>
      <c r="G218" s="4"/>
      <c r="H218" s="3"/>
      <c r="I218" s="4"/>
      <c r="J218" s="4"/>
      <c r="K218" s="4"/>
      <c r="L218" s="4"/>
      <c r="M218" s="4"/>
      <c r="N218" s="4"/>
      <c r="O218" s="4"/>
      <c r="P218" s="4"/>
      <c r="Q218" s="4"/>
      <c r="R218" s="4"/>
      <c r="S218" s="4"/>
      <c r="T218" s="4"/>
      <c r="U218" s="4"/>
      <c r="V218" s="4"/>
      <c r="W218" s="4"/>
      <c r="X218" s="4"/>
      <c r="Y218" s="4"/>
      <c r="Z218" s="4"/>
      <c r="AA218" s="4"/>
      <c r="AB218" s="4"/>
      <c r="AC218" s="4"/>
      <c r="AD218" s="4"/>
      <c r="AE218" s="4"/>
    </row>
    <row r="219" spans="1:31" x14ac:dyDescent="0.25">
      <c r="A219" s="38"/>
      <c r="B219" s="15"/>
      <c r="C219" s="3"/>
      <c r="D219" s="3"/>
      <c r="E219" s="4"/>
      <c r="F219" s="3"/>
      <c r="G219" s="4"/>
      <c r="H219" s="3"/>
      <c r="I219" s="4"/>
      <c r="J219" s="4"/>
      <c r="K219" s="4"/>
      <c r="L219" s="4"/>
      <c r="M219" s="4"/>
      <c r="N219" s="4"/>
      <c r="O219" s="4"/>
      <c r="P219" s="4"/>
      <c r="Q219" s="4"/>
      <c r="R219" s="4"/>
      <c r="S219" s="4"/>
      <c r="T219" s="4"/>
      <c r="U219" s="4"/>
      <c r="V219" s="4"/>
      <c r="W219" s="4"/>
      <c r="X219" s="4"/>
      <c r="Y219" s="4"/>
      <c r="Z219" s="4"/>
      <c r="AA219" s="4"/>
      <c r="AB219" s="4"/>
      <c r="AC219" s="4"/>
      <c r="AD219" s="4"/>
      <c r="AE219" s="4"/>
    </row>
    <row r="220" spans="1:31" x14ac:dyDescent="0.25">
      <c r="A220" s="38"/>
      <c r="B220" s="15"/>
      <c r="C220" s="3"/>
      <c r="D220" s="3"/>
      <c r="E220" s="4"/>
      <c r="F220" s="3"/>
      <c r="G220" s="4"/>
      <c r="H220" s="3"/>
      <c r="I220" s="4"/>
      <c r="J220" s="4"/>
      <c r="K220" s="4"/>
      <c r="L220" s="4"/>
      <c r="M220" s="4"/>
      <c r="N220" s="4"/>
      <c r="O220" s="4"/>
      <c r="P220" s="4"/>
      <c r="Q220" s="4"/>
      <c r="R220" s="4"/>
      <c r="S220" s="4"/>
      <c r="T220" s="4"/>
      <c r="U220" s="4"/>
      <c r="V220" s="4"/>
      <c r="W220" s="4"/>
      <c r="X220" s="4"/>
      <c r="Y220" s="4"/>
      <c r="Z220" s="4"/>
      <c r="AA220" s="4"/>
      <c r="AB220" s="4"/>
      <c r="AC220" s="4"/>
      <c r="AD220" s="4"/>
      <c r="AE220" s="4"/>
    </row>
    <row r="221" spans="1:31" x14ac:dyDescent="0.25">
      <c r="A221" s="38"/>
      <c r="B221" s="15"/>
      <c r="C221" s="3"/>
      <c r="D221" s="3"/>
      <c r="E221" s="4"/>
      <c r="F221" s="3"/>
      <c r="G221" s="4"/>
      <c r="H221" s="3"/>
      <c r="I221" s="4"/>
      <c r="J221" s="4"/>
      <c r="K221" s="4"/>
      <c r="L221" s="4"/>
      <c r="M221" s="4"/>
      <c r="N221" s="4"/>
      <c r="O221" s="4"/>
      <c r="P221" s="4"/>
      <c r="Q221" s="4"/>
      <c r="R221" s="4"/>
      <c r="S221" s="4"/>
      <c r="T221" s="4"/>
      <c r="U221" s="4"/>
      <c r="V221" s="4"/>
      <c r="W221" s="4"/>
      <c r="X221" s="4"/>
      <c r="Y221" s="4"/>
      <c r="Z221" s="4"/>
      <c r="AA221" s="4"/>
      <c r="AB221" s="4"/>
      <c r="AC221" s="4"/>
      <c r="AD221" s="4"/>
      <c r="AE221" s="4"/>
    </row>
    <row r="222" spans="1:31" x14ac:dyDescent="0.25">
      <c r="A222" s="38"/>
      <c r="B222" s="15"/>
      <c r="C222" s="3"/>
      <c r="D222" s="3"/>
      <c r="E222" s="4"/>
      <c r="F222" s="3"/>
      <c r="G222" s="4"/>
      <c r="H222" s="3"/>
      <c r="I222" s="4"/>
      <c r="J222" s="4"/>
      <c r="K222" s="4"/>
      <c r="L222" s="4"/>
      <c r="M222" s="4"/>
      <c r="N222" s="4"/>
      <c r="O222" s="4"/>
      <c r="P222" s="4"/>
      <c r="Q222" s="4"/>
      <c r="R222" s="4"/>
      <c r="S222" s="4"/>
      <c r="T222" s="4"/>
      <c r="U222" s="4"/>
      <c r="V222" s="4"/>
      <c r="W222" s="4"/>
      <c r="X222" s="4"/>
      <c r="Y222" s="4"/>
      <c r="Z222" s="4"/>
      <c r="AA222" s="4"/>
      <c r="AB222" s="4"/>
      <c r="AC222" s="4"/>
      <c r="AD222" s="4"/>
      <c r="AE222" s="4"/>
    </row>
    <row r="223" spans="1:31" x14ac:dyDescent="0.25">
      <c r="A223" s="38"/>
      <c r="B223" s="15"/>
      <c r="C223" s="3"/>
      <c r="D223" s="3"/>
      <c r="E223" s="4"/>
      <c r="F223" s="3"/>
      <c r="G223" s="4"/>
      <c r="H223" s="3"/>
      <c r="I223" s="4"/>
      <c r="J223" s="4"/>
      <c r="K223" s="4"/>
      <c r="L223" s="4"/>
      <c r="M223" s="4"/>
      <c r="N223" s="4"/>
      <c r="O223" s="4"/>
      <c r="P223" s="4"/>
      <c r="Q223" s="4"/>
      <c r="R223" s="4"/>
      <c r="S223" s="4"/>
      <c r="T223" s="4"/>
      <c r="U223" s="4"/>
      <c r="V223" s="4"/>
      <c r="W223" s="4"/>
      <c r="X223" s="4"/>
      <c r="Y223" s="4"/>
      <c r="Z223" s="4"/>
      <c r="AA223" s="4"/>
      <c r="AB223" s="4"/>
      <c r="AC223" s="4"/>
      <c r="AD223" s="4"/>
      <c r="AE223" s="4"/>
    </row>
    <row r="224" spans="1:31" x14ac:dyDescent="0.25">
      <c r="A224" s="38"/>
      <c r="B224" s="15"/>
      <c r="C224" s="3"/>
      <c r="D224" s="3"/>
      <c r="E224" s="4"/>
      <c r="F224" s="3"/>
      <c r="G224" s="4"/>
      <c r="H224" s="3"/>
      <c r="I224" s="4"/>
      <c r="J224" s="4"/>
      <c r="K224" s="4"/>
      <c r="L224" s="4"/>
      <c r="M224" s="4"/>
      <c r="N224" s="4"/>
      <c r="O224" s="4"/>
      <c r="P224" s="4"/>
      <c r="Q224" s="4"/>
      <c r="R224" s="4"/>
      <c r="S224" s="4"/>
      <c r="T224" s="4"/>
      <c r="U224" s="4"/>
      <c r="V224" s="4"/>
      <c r="W224" s="4"/>
      <c r="X224" s="4"/>
      <c r="Y224" s="4"/>
      <c r="Z224" s="4"/>
      <c r="AA224" s="4"/>
      <c r="AB224" s="4"/>
      <c r="AC224" s="4"/>
      <c r="AD224" s="4"/>
      <c r="AE224" s="4"/>
    </row>
    <row r="225" spans="1:31" x14ac:dyDescent="0.25">
      <c r="A225" s="38"/>
      <c r="B225" s="15"/>
      <c r="C225" s="3"/>
      <c r="D225" s="3"/>
      <c r="E225" s="4"/>
      <c r="F225" s="3"/>
      <c r="G225" s="4"/>
      <c r="H225" s="3"/>
      <c r="I225" s="4"/>
      <c r="J225" s="4"/>
      <c r="K225" s="4"/>
      <c r="L225" s="4"/>
      <c r="M225" s="4"/>
      <c r="N225" s="4"/>
      <c r="O225" s="4"/>
      <c r="P225" s="4"/>
      <c r="Q225" s="4"/>
      <c r="R225" s="4"/>
      <c r="S225" s="4"/>
      <c r="T225" s="4"/>
      <c r="U225" s="4"/>
      <c r="V225" s="4"/>
      <c r="W225" s="4"/>
      <c r="X225" s="4"/>
      <c r="Y225" s="4"/>
      <c r="Z225" s="4"/>
      <c r="AA225" s="4"/>
      <c r="AB225" s="4"/>
      <c r="AC225" s="4"/>
      <c r="AD225" s="4"/>
      <c r="AE225" s="4"/>
    </row>
    <row r="226" spans="1:31" x14ac:dyDescent="0.25">
      <c r="A226" s="38"/>
      <c r="B226" s="15"/>
      <c r="C226" s="3"/>
      <c r="D226" s="3"/>
      <c r="E226" s="4"/>
      <c r="F226" s="3"/>
      <c r="G226" s="4"/>
      <c r="H226" s="3"/>
      <c r="I226" s="4"/>
      <c r="J226" s="4"/>
      <c r="K226" s="4"/>
      <c r="L226" s="4"/>
      <c r="M226" s="4"/>
      <c r="N226" s="4"/>
      <c r="O226" s="4"/>
      <c r="P226" s="4"/>
      <c r="Q226" s="4"/>
      <c r="R226" s="4"/>
      <c r="S226" s="4"/>
      <c r="T226" s="4"/>
      <c r="U226" s="4"/>
      <c r="V226" s="4"/>
      <c r="W226" s="4"/>
      <c r="X226" s="4"/>
      <c r="Y226" s="4"/>
      <c r="Z226" s="4"/>
      <c r="AA226" s="4"/>
      <c r="AB226" s="4"/>
      <c r="AC226" s="4"/>
      <c r="AD226" s="4"/>
      <c r="AE226" s="4"/>
    </row>
    <row r="227" spans="1:31" x14ac:dyDescent="0.25">
      <c r="A227" s="38"/>
      <c r="B227" s="15"/>
      <c r="C227" s="3"/>
      <c r="D227" s="3"/>
      <c r="E227" s="4"/>
      <c r="F227" s="3"/>
      <c r="G227" s="4"/>
      <c r="H227" s="3"/>
      <c r="I227" s="4"/>
      <c r="J227" s="4"/>
      <c r="K227" s="4"/>
      <c r="L227" s="4"/>
      <c r="M227" s="4"/>
      <c r="N227" s="4"/>
      <c r="O227" s="4"/>
      <c r="P227" s="4"/>
      <c r="Q227" s="4"/>
      <c r="R227" s="4"/>
      <c r="S227" s="4"/>
      <c r="T227" s="4"/>
      <c r="U227" s="4"/>
      <c r="V227" s="4"/>
      <c r="W227" s="4"/>
      <c r="X227" s="4"/>
      <c r="Y227" s="4"/>
      <c r="Z227" s="4"/>
      <c r="AA227" s="4"/>
      <c r="AB227" s="4"/>
      <c r="AC227" s="4"/>
      <c r="AD227" s="4"/>
      <c r="AE227" s="4"/>
    </row>
    <row r="228" spans="1:31" x14ac:dyDescent="0.25">
      <c r="A228" s="38"/>
      <c r="B228" s="15"/>
      <c r="C228" s="3"/>
      <c r="D228" s="3"/>
      <c r="E228" s="4"/>
      <c r="F228" s="3"/>
      <c r="G228" s="4"/>
      <c r="H228" s="3"/>
      <c r="I228" s="4"/>
      <c r="J228" s="4"/>
      <c r="K228" s="4"/>
      <c r="L228" s="4"/>
      <c r="M228" s="4"/>
      <c r="N228" s="4"/>
      <c r="O228" s="4"/>
      <c r="P228" s="4"/>
      <c r="Q228" s="4"/>
      <c r="R228" s="4"/>
      <c r="S228" s="4"/>
      <c r="T228" s="4"/>
      <c r="U228" s="4"/>
      <c r="V228" s="4"/>
      <c r="W228" s="4"/>
      <c r="X228" s="4"/>
      <c r="Y228" s="4"/>
      <c r="Z228" s="4"/>
      <c r="AA228" s="4"/>
      <c r="AB228" s="4"/>
      <c r="AC228" s="4"/>
      <c r="AD228" s="4"/>
      <c r="AE228" s="4"/>
    </row>
    <row r="229" spans="1:31" x14ac:dyDescent="0.25">
      <c r="A229" s="38"/>
      <c r="B229" s="15"/>
      <c r="C229" s="3"/>
      <c r="D229" s="3"/>
      <c r="E229" s="4"/>
      <c r="F229" s="3"/>
      <c r="G229" s="4"/>
      <c r="H229" s="3"/>
      <c r="I229" s="4"/>
      <c r="J229" s="4"/>
      <c r="K229" s="4"/>
      <c r="L229" s="4"/>
      <c r="M229" s="4"/>
      <c r="N229" s="4"/>
      <c r="O229" s="4"/>
      <c r="P229" s="4"/>
      <c r="Q229" s="4"/>
      <c r="R229" s="4"/>
      <c r="S229" s="4"/>
      <c r="T229" s="4"/>
      <c r="U229" s="4"/>
      <c r="V229" s="4"/>
      <c r="W229" s="4"/>
      <c r="X229" s="4"/>
      <c r="Y229" s="4"/>
      <c r="Z229" s="4"/>
      <c r="AA229" s="4"/>
      <c r="AB229" s="4"/>
      <c r="AC229" s="4"/>
      <c r="AD229" s="4"/>
      <c r="AE229" s="4"/>
    </row>
    <row r="230" spans="1:31" x14ac:dyDescent="0.25">
      <c r="A230" s="38"/>
      <c r="B230" s="15"/>
      <c r="C230" s="3"/>
      <c r="D230" s="3"/>
      <c r="E230" s="4"/>
      <c r="F230" s="3"/>
      <c r="G230" s="4"/>
      <c r="H230" s="3"/>
      <c r="I230" s="4"/>
      <c r="J230" s="4"/>
      <c r="K230" s="4"/>
      <c r="L230" s="4"/>
      <c r="M230" s="4"/>
      <c r="N230" s="4"/>
      <c r="O230" s="4"/>
      <c r="P230" s="4"/>
      <c r="Q230" s="4"/>
      <c r="R230" s="4"/>
      <c r="S230" s="4"/>
      <c r="T230" s="4"/>
      <c r="U230" s="4"/>
      <c r="V230" s="4"/>
      <c r="W230" s="4"/>
      <c r="X230" s="4"/>
      <c r="Y230" s="4"/>
      <c r="Z230" s="4"/>
      <c r="AA230" s="4"/>
      <c r="AB230" s="4"/>
      <c r="AC230" s="4"/>
      <c r="AD230" s="4"/>
      <c r="AE230" s="4"/>
    </row>
    <row r="231" spans="1:31" x14ac:dyDescent="0.25">
      <c r="A231" s="38"/>
      <c r="B231" s="15"/>
      <c r="C231" s="3"/>
      <c r="D231" s="3"/>
      <c r="E231" s="4"/>
      <c r="F231" s="3"/>
      <c r="G231" s="4"/>
      <c r="H231" s="3"/>
      <c r="I231" s="4"/>
      <c r="J231" s="4"/>
      <c r="K231" s="4"/>
      <c r="L231" s="4"/>
      <c r="M231" s="4"/>
      <c r="N231" s="4"/>
      <c r="O231" s="4"/>
      <c r="P231" s="4"/>
      <c r="Q231" s="4"/>
      <c r="R231" s="4"/>
      <c r="S231" s="4"/>
      <c r="T231" s="4"/>
      <c r="U231" s="4"/>
      <c r="V231" s="4"/>
      <c r="W231" s="4"/>
      <c r="X231" s="4"/>
      <c r="Y231" s="4"/>
      <c r="Z231" s="4"/>
      <c r="AA231" s="4"/>
      <c r="AB231" s="4"/>
      <c r="AC231" s="4"/>
      <c r="AD231" s="4"/>
      <c r="AE231" s="4"/>
    </row>
    <row r="232" spans="1:31" x14ac:dyDescent="0.25">
      <c r="A232" s="38"/>
      <c r="B232" s="15"/>
      <c r="C232" s="3"/>
      <c r="D232" s="3"/>
      <c r="E232" s="4"/>
      <c r="F232" s="3"/>
      <c r="G232" s="4"/>
      <c r="H232" s="3"/>
      <c r="I232" s="4"/>
      <c r="J232" s="4"/>
      <c r="K232" s="4"/>
      <c r="L232" s="4"/>
      <c r="M232" s="4"/>
      <c r="N232" s="4"/>
      <c r="O232" s="4"/>
      <c r="P232" s="4"/>
      <c r="Q232" s="4"/>
      <c r="R232" s="4"/>
      <c r="S232" s="4"/>
      <c r="T232" s="4"/>
      <c r="U232" s="4"/>
      <c r="V232" s="4"/>
      <c r="W232" s="4"/>
      <c r="X232" s="4"/>
      <c r="Y232" s="4"/>
      <c r="Z232" s="4"/>
      <c r="AA232" s="4"/>
      <c r="AB232" s="4"/>
      <c r="AC232" s="4"/>
      <c r="AD232" s="4"/>
      <c r="AE232" s="4"/>
    </row>
    <row r="233" spans="1:31" x14ac:dyDescent="0.25">
      <c r="A233" s="38"/>
      <c r="B233" s="15"/>
      <c r="C233" s="3"/>
      <c r="D233" s="3"/>
      <c r="E233" s="4"/>
      <c r="F233" s="3"/>
      <c r="G233" s="4"/>
      <c r="H233" s="3"/>
      <c r="I233" s="4"/>
      <c r="J233" s="4"/>
      <c r="K233" s="4"/>
      <c r="L233" s="4"/>
      <c r="M233" s="4"/>
      <c r="N233" s="4"/>
      <c r="O233" s="4"/>
      <c r="P233" s="4"/>
      <c r="Q233" s="4"/>
      <c r="R233" s="4"/>
      <c r="S233" s="4"/>
      <c r="T233" s="4"/>
      <c r="U233" s="4"/>
      <c r="V233" s="4"/>
      <c r="W233" s="4"/>
      <c r="X233" s="4"/>
      <c r="Y233" s="4"/>
      <c r="Z233" s="4"/>
      <c r="AA233" s="4"/>
      <c r="AB233" s="4"/>
      <c r="AC233" s="4"/>
      <c r="AD233" s="4"/>
      <c r="AE233" s="4"/>
    </row>
    <row r="234" spans="1:31" x14ac:dyDescent="0.25">
      <c r="A234" s="38"/>
      <c r="B234" s="15"/>
      <c r="C234" s="3"/>
      <c r="D234" s="3"/>
      <c r="E234" s="4"/>
      <c r="F234" s="3"/>
      <c r="G234" s="4"/>
      <c r="H234" s="3"/>
      <c r="I234" s="4"/>
      <c r="J234" s="4"/>
      <c r="K234" s="4"/>
      <c r="L234" s="4"/>
      <c r="M234" s="4"/>
      <c r="N234" s="4"/>
      <c r="O234" s="4"/>
      <c r="P234" s="4"/>
      <c r="Q234" s="4"/>
      <c r="R234" s="4"/>
      <c r="S234" s="4"/>
      <c r="T234" s="4"/>
      <c r="U234" s="4"/>
      <c r="V234" s="4"/>
      <c r="W234" s="4"/>
      <c r="X234" s="4"/>
      <c r="Y234" s="4"/>
      <c r="Z234" s="4"/>
      <c r="AA234" s="4"/>
      <c r="AB234" s="4"/>
      <c r="AC234" s="4"/>
      <c r="AD234" s="4"/>
      <c r="AE234" s="4"/>
    </row>
    <row r="235" spans="1:31" x14ac:dyDescent="0.25">
      <c r="A235" s="38"/>
      <c r="B235" s="15"/>
      <c r="C235" s="3"/>
      <c r="D235" s="3"/>
      <c r="E235" s="4"/>
      <c r="F235" s="3"/>
      <c r="G235" s="4"/>
      <c r="H235" s="3"/>
      <c r="I235" s="4"/>
      <c r="J235" s="4"/>
      <c r="K235" s="4"/>
      <c r="L235" s="4"/>
      <c r="M235" s="4"/>
      <c r="N235" s="4"/>
      <c r="O235" s="4"/>
      <c r="P235" s="4"/>
      <c r="Q235" s="4"/>
      <c r="R235" s="4"/>
      <c r="S235" s="4"/>
      <c r="T235" s="4"/>
      <c r="U235" s="4"/>
      <c r="V235" s="4"/>
      <c r="W235" s="4"/>
      <c r="X235" s="4"/>
      <c r="Y235" s="4"/>
      <c r="Z235" s="4"/>
      <c r="AA235" s="4"/>
      <c r="AB235" s="4"/>
      <c r="AC235" s="4"/>
      <c r="AD235" s="4"/>
      <c r="AE235" s="4"/>
    </row>
    <row r="236" spans="1:31" x14ac:dyDescent="0.25">
      <c r="A236" s="38"/>
      <c r="B236" s="15"/>
      <c r="C236" s="3"/>
      <c r="D236" s="3"/>
      <c r="E236" s="4"/>
      <c r="F236" s="3"/>
      <c r="G236" s="4"/>
      <c r="H236" s="3"/>
      <c r="I236" s="4"/>
      <c r="J236" s="4"/>
      <c r="K236" s="4"/>
      <c r="L236" s="4"/>
      <c r="M236" s="4"/>
      <c r="N236" s="4"/>
      <c r="O236" s="4"/>
      <c r="P236" s="4"/>
      <c r="Q236" s="4"/>
      <c r="R236" s="4"/>
      <c r="S236" s="4"/>
      <c r="T236" s="4"/>
      <c r="U236" s="4"/>
      <c r="V236" s="4"/>
      <c r="W236" s="4"/>
      <c r="X236" s="4"/>
      <c r="Y236" s="4"/>
      <c r="Z236" s="4"/>
      <c r="AA236" s="4"/>
      <c r="AB236" s="4"/>
      <c r="AC236" s="4"/>
      <c r="AD236" s="4"/>
      <c r="AE236" s="4"/>
    </row>
    <row r="237" spans="1:31" x14ac:dyDescent="0.25">
      <c r="A237" s="38"/>
      <c r="B237" s="15"/>
      <c r="C237" s="3"/>
      <c r="D237" s="3"/>
      <c r="E237" s="4"/>
      <c r="F237" s="3"/>
      <c r="G237" s="4"/>
      <c r="H237" s="3"/>
      <c r="I237" s="4"/>
      <c r="J237" s="4"/>
      <c r="K237" s="4"/>
      <c r="L237" s="4"/>
      <c r="M237" s="4"/>
      <c r="N237" s="4"/>
      <c r="O237" s="4"/>
      <c r="P237" s="4"/>
      <c r="Q237" s="4"/>
      <c r="R237" s="4"/>
      <c r="S237" s="4"/>
      <c r="T237" s="4"/>
      <c r="U237" s="4"/>
      <c r="V237" s="4"/>
      <c r="W237" s="4"/>
      <c r="X237" s="4"/>
      <c r="Y237" s="4"/>
      <c r="Z237" s="4"/>
      <c r="AA237" s="4"/>
      <c r="AB237" s="4"/>
      <c r="AC237" s="4"/>
      <c r="AD237" s="4"/>
      <c r="AE237" s="4"/>
    </row>
    <row r="238" spans="1:31" x14ac:dyDescent="0.25">
      <c r="A238" s="38"/>
      <c r="B238" s="15"/>
      <c r="C238" s="3"/>
      <c r="D238" s="3"/>
      <c r="E238" s="4"/>
      <c r="F238" s="3"/>
      <c r="G238" s="4"/>
      <c r="H238" s="3"/>
      <c r="I238" s="4"/>
      <c r="J238" s="4"/>
      <c r="K238" s="4"/>
      <c r="L238" s="4"/>
      <c r="M238" s="4"/>
      <c r="N238" s="4"/>
      <c r="O238" s="4"/>
      <c r="P238" s="4"/>
      <c r="Q238" s="4"/>
      <c r="R238" s="4"/>
      <c r="S238" s="4"/>
      <c r="T238" s="4"/>
      <c r="U238" s="4"/>
      <c r="V238" s="4"/>
      <c r="W238" s="4"/>
      <c r="X238" s="4"/>
      <c r="Y238" s="4"/>
      <c r="Z238" s="4"/>
      <c r="AA238" s="4"/>
      <c r="AB238" s="4"/>
      <c r="AC238" s="4"/>
      <c r="AD238" s="4"/>
      <c r="AE238" s="4"/>
    </row>
    <row r="239" spans="1:31" x14ac:dyDescent="0.25">
      <c r="A239" s="38"/>
      <c r="B239" s="15"/>
      <c r="C239" s="3"/>
      <c r="D239" s="3"/>
      <c r="E239" s="4"/>
      <c r="F239" s="3"/>
      <c r="G239" s="4"/>
      <c r="H239" s="3"/>
      <c r="I239" s="4"/>
      <c r="J239" s="4"/>
      <c r="K239" s="4"/>
      <c r="L239" s="4"/>
      <c r="M239" s="4"/>
      <c r="N239" s="4"/>
      <c r="O239" s="4"/>
      <c r="P239" s="4"/>
      <c r="Q239" s="4"/>
      <c r="R239" s="4"/>
      <c r="S239" s="4"/>
      <c r="T239" s="4"/>
      <c r="U239" s="4"/>
      <c r="V239" s="4"/>
      <c r="W239" s="4"/>
      <c r="X239" s="4"/>
      <c r="Y239" s="4"/>
      <c r="Z239" s="4"/>
      <c r="AA239" s="4"/>
      <c r="AB239" s="4"/>
      <c r="AC239" s="4"/>
      <c r="AD239" s="4"/>
      <c r="AE239" s="4"/>
    </row>
    <row r="240" spans="1:31" x14ac:dyDescent="0.25">
      <c r="A240" s="38"/>
      <c r="B240" s="15"/>
      <c r="C240" s="3"/>
      <c r="D240" s="3"/>
      <c r="E240" s="4"/>
      <c r="F240" s="3"/>
      <c r="G240" s="4"/>
      <c r="H240" s="3"/>
      <c r="I240" s="4"/>
      <c r="J240" s="4"/>
      <c r="K240" s="4"/>
      <c r="L240" s="4"/>
      <c r="M240" s="4"/>
      <c r="N240" s="4"/>
      <c r="O240" s="4"/>
      <c r="P240" s="4"/>
      <c r="Q240" s="4"/>
      <c r="R240" s="4"/>
      <c r="S240" s="4"/>
      <c r="T240" s="4"/>
      <c r="U240" s="4"/>
      <c r="V240" s="4"/>
      <c r="W240" s="4"/>
      <c r="X240" s="4"/>
      <c r="Y240" s="4"/>
      <c r="Z240" s="4"/>
      <c r="AA240" s="4"/>
      <c r="AB240" s="4"/>
      <c r="AC240" s="4"/>
      <c r="AD240" s="4"/>
      <c r="AE240" s="4"/>
    </row>
    <row r="241" spans="1:31" x14ac:dyDescent="0.25">
      <c r="A241" s="38"/>
      <c r="B241" s="15"/>
      <c r="C241" s="3"/>
      <c r="D241" s="3"/>
      <c r="E241" s="4"/>
      <c r="F241" s="3"/>
      <c r="G241" s="4"/>
      <c r="H241" s="3"/>
      <c r="I241" s="4"/>
      <c r="J241" s="4"/>
      <c r="K241" s="4"/>
      <c r="L241" s="4"/>
      <c r="M241" s="4"/>
      <c r="N241" s="4"/>
      <c r="O241" s="4"/>
      <c r="P241" s="4"/>
      <c r="Q241" s="4"/>
      <c r="R241" s="4"/>
      <c r="S241" s="4"/>
      <c r="T241" s="4"/>
      <c r="U241" s="4"/>
      <c r="V241" s="4"/>
      <c r="W241" s="4"/>
      <c r="X241" s="4"/>
      <c r="Y241" s="4"/>
      <c r="Z241" s="4"/>
      <c r="AA241" s="4"/>
      <c r="AB241" s="4"/>
      <c r="AC241" s="4"/>
      <c r="AD241" s="4"/>
      <c r="AE241" s="4"/>
    </row>
    <row r="242" spans="1:31" x14ac:dyDescent="0.25">
      <c r="A242" s="38"/>
      <c r="B242" s="15"/>
      <c r="C242" s="3"/>
      <c r="D242" s="3"/>
      <c r="E242" s="4"/>
      <c r="F242" s="3"/>
      <c r="G242" s="4"/>
      <c r="H242" s="3"/>
      <c r="I242" s="4"/>
      <c r="J242" s="4"/>
      <c r="K242" s="4"/>
      <c r="L242" s="4"/>
      <c r="M242" s="4"/>
      <c r="N242" s="4"/>
      <c r="O242" s="4"/>
      <c r="P242" s="4"/>
      <c r="Q242" s="4"/>
      <c r="R242" s="4"/>
      <c r="S242" s="4"/>
      <c r="T242" s="4"/>
      <c r="U242" s="4"/>
      <c r="V242" s="4"/>
      <c r="W242" s="4"/>
      <c r="X242" s="4"/>
      <c r="Y242" s="4"/>
      <c r="Z242" s="4"/>
      <c r="AA242" s="4"/>
      <c r="AB242" s="4"/>
      <c r="AC242" s="4"/>
      <c r="AD242" s="4"/>
      <c r="AE242" s="4"/>
    </row>
    <row r="243" spans="1:31" x14ac:dyDescent="0.25">
      <c r="A243" s="38"/>
      <c r="B243" s="15"/>
      <c r="C243" s="3"/>
      <c r="D243" s="3"/>
      <c r="E243" s="4"/>
      <c r="F243" s="3"/>
      <c r="G243" s="4"/>
      <c r="H243" s="3"/>
      <c r="I243" s="4"/>
      <c r="J243" s="4"/>
      <c r="K243" s="4"/>
      <c r="L243" s="4"/>
      <c r="M243" s="4"/>
      <c r="N243" s="4"/>
      <c r="O243" s="4"/>
      <c r="P243" s="4"/>
      <c r="Q243" s="4"/>
      <c r="R243" s="4"/>
      <c r="S243" s="4"/>
      <c r="T243" s="4"/>
      <c r="U243" s="4"/>
      <c r="V243" s="4"/>
      <c r="W243" s="4"/>
      <c r="X243" s="4"/>
      <c r="Y243" s="4"/>
      <c r="Z243" s="4"/>
      <c r="AA243" s="4"/>
      <c r="AB243" s="4"/>
      <c r="AC243" s="4"/>
      <c r="AD243" s="4"/>
      <c r="AE243" s="4"/>
    </row>
    <row r="244" spans="1:31" x14ac:dyDescent="0.25">
      <c r="A244" s="38"/>
      <c r="B244" s="15"/>
      <c r="C244" s="3"/>
      <c r="D244" s="3"/>
      <c r="E244" s="4"/>
      <c r="F244" s="3"/>
      <c r="G244" s="4"/>
      <c r="H244" s="3"/>
      <c r="I244" s="4"/>
      <c r="J244" s="4"/>
      <c r="K244" s="4"/>
      <c r="L244" s="4"/>
      <c r="M244" s="4"/>
      <c r="N244" s="4"/>
      <c r="O244" s="4"/>
      <c r="P244" s="4"/>
      <c r="Q244" s="4"/>
      <c r="R244" s="4"/>
      <c r="S244" s="4"/>
      <c r="T244" s="4"/>
      <c r="U244" s="4"/>
      <c r="V244" s="4"/>
      <c r="W244" s="4"/>
      <c r="X244" s="4"/>
      <c r="Y244" s="4"/>
      <c r="Z244" s="4"/>
      <c r="AA244" s="4"/>
      <c r="AB244" s="4"/>
      <c r="AC244" s="4"/>
      <c r="AD244" s="4"/>
      <c r="AE244" s="4"/>
    </row>
    <row r="245" spans="1:31" x14ac:dyDescent="0.25">
      <c r="A245" s="38"/>
      <c r="B245" s="15"/>
      <c r="C245" s="3"/>
      <c r="D245" s="3"/>
      <c r="E245" s="4"/>
      <c r="F245" s="3"/>
      <c r="G245" s="4"/>
      <c r="H245" s="3"/>
      <c r="I245" s="4"/>
      <c r="J245" s="4"/>
      <c r="K245" s="4"/>
      <c r="L245" s="4"/>
      <c r="M245" s="4"/>
      <c r="N245" s="4"/>
      <c r="O245" s="4"/>
      <c r="P245" s="4"/>
      <c r="Q245" s="4"/>
      <c r="R245" s="4"/>
      <c r="S245" s="4"/>
      <c r="T245" s="4"/>
      <c r="U245" s="4"/>
      <c r="V245" s="4"/>
      <c r="W245" s="4"/>
      <c r="X245" s="4"/>
      <c r="Y245" s="4"/>
      <c r="Z245" s="4"/>
      <c r="AA245" s="4"/>
      <c r="AB245" s="4"/>
      <c r="AC245" s="4"/>
      <c r="AD245" s="4"/>
      <c r="AE245" s="4"/>
    </row>
    <row r="246" spans="1:31" x14ac:dyDescent="0.25">
      <c r="A246" s="38"/>
      <c r="B246" s="15"/>
      <c r="C246" s="3"/>
      <c r="D246" s="3"/>
      <c r="E246" s="4"/>
      <c r="F246" s="3"/>
      <c r="G246" s="4"/>
      <c r="H246" s="3"/>
      <c r="I246" s="4"/>
      <c r="J246" s="4"/>
      <c r="K246" s="4"/>
      <c r="L246" s="4"/>
      <c r="M246" s="4"/>
      <c r="N246" s="4"/>
      <c r="O246" s="4"/>
      <c r="P246" s="4"/>
      <c r="Q246" s="4"/>
      <c r="R246" s="4"/>
      <c r="S246" s="4"/>
      <c r="T246" s="4"/>
      <c r="U246" s="4"/>
      <c r="V246" s="4"/>
      <c r="W246" s="4"/>
      <c r="X246" s="4"/>
      <c r="Y246" s="4"/>
      <c r="Z246" s="4"/>
      <c r="AA246" s="4"/>
      <c r="AB246" s="4"/>
      <c r="AC246" s="4"/>
      <c r="AD246" s="4"/>
      <c r="AE246" s="4"/>
    </row>
    <row r="247" spans="1:31" x14ac:dyDescent="0.25">
      <c r="A247" s="38"/>
      <c r="B247" s="15"/>
      <c r="C247" s="3"/>
      <c r="D247" s="3"/>
      <c r="E247" s="4"/>
      <c r="F247" s="3"/>
      <c r="G247" s="4"/>
      <c r="H247" s="3"/>
      <c r="I247" s="4"/>
      <c r="J247" s="4"/>
      <c r="K247" s="4"/>
      <c r="L247" s="4"/>
      <c r="M247" s="4"/>
      <c r="N247" s="4"/>
      <c r="O247" s="4"/>
      <c r="P247" s="4"/>
      <c r="Q247" s="4"/>
      <c r="R247" s="4"/>
      <c r="S247" s="4"/>
      <c r="T247" s="4"/>
      <c r="U247" s="4"/>
      <c r="V247" s="4"/>
      <c r="W247" s="4"/>
      <c r="X247" s="4"/>
      <c r="Y247" s="4"/>
      <c r="Z247" s="4"/>
      <c r="AA247" s="4"/>
      <c r="AB247" s="4"/>
      <c r="AC247" s="4"/>
      <c r="AD247" s="4"/>
      <c r="AE247" s="4"/>
    </row>
    <row r="248" spans="1:31" x14ac:dyDescent="0.25">
      <c r="A248" s="38"/>
      <c r="B248" s="15"/>
      <c r="C248" s="3"/>
      <c r="D248" s="3"/>
      <c r="E248" s="4"/>
      <c r="F248" s="3"/>
      <c r="G248" s="4"/>
      <c r="H248" s="3"/>
      <c r="I248" s="4"/>
      <c r="J248" s="4"/>
      <c r="K248" s="4"/>
      <c r="L248" s="4"/>
      <c r="M248" s="4"/>
      <c r="N248" s="4"/>
      <c r="O248" s="4"/>
      <c r="P248" s="4"/>
      <c r="Q248" s="4"/>
      <c r="R248" s="4"/>
      <c r="S248" s="4"/>
      <c r="T248" s="4"/>
      <c r="U248" s="4"/>
      <c r="V248" s="4"/>
      <c r="W248" s="4"/>
      <c r="X248" s="4"/>
      <c r="Y248" s="4"/>
      <c r="Z248" s="4"/>
      <c r="AA248" s="4"/>
      <c r="AB248" s="4"/>
      <c r="AC248" s="4"/>
      <c r="AD248" s="4"/>
      <c r="AE248" s="4"/>
    </row>
    <row r="249" spans="1:31" x14ac:dyDescent="0.25">
      <c r="A249" s="38"/>
      <c r="B249" s="15"/>
      <c r="C249" s="3"/>
      <c r="D249" s="3"/>
      <c r="E249" s="4"/>
      <c r="F249" s="3"/>
      <c r="G249" s="4"/>
      <c r="H249" s="3"/>
      <c r="I249" s="4"/>
      <c r="J249" s="4"/>
      <c r="K249" s="4"/>
      <c r="L249" s="4"/>
      <c r="M249" s="4"/>
      <c r="N249" s="4"/>
      <c r="O249" s="4"/>
      <c r="P249" s="4"/>
      <c r="Q249" s="4"/>
      <c r="R249" s="4"/>
      <c r="S249" s="4"/>
      <c r="T249" s="4"/>
      <c r="U249" s="4"/>
      <c r="V249" s="4"/>
      <c r="W249" s="4"/>
      <c r="X249" s="4"/>
      <c r="Y249" s="4"/>
      <c r="Z249" s="4"/>
      <c r="AA249" s="4"/>
      <c r="AB249" s="4"/>
      <c r="AC249" s="4"/>
      <c r="AD249" s="4"/>
      <c r="AE249" s="4"/>
    </row>
    <row r="250" spans="1:31" x14ac:dyDescent="0.25">
      <c r="A250" s="38"/>
      <c r="B250" s="15"/>
      <c r="C250" s="3"/>
      <c r="D250" s="3"/>
      <c r="E250" s="4"/>
      <c r="F250" s="3"/>
      <c r="G250" s="4"/>
      <c r="H250" s="3"/>
      <c r="I250" s="4"/>
      <c r="J250" s="4"/>
      <c r="K250" s="4"/>
      <c r="L250" s="4"/>
      <c r="M250" s="4"/>
      <c r="N250" s="4"/>
      <c r="O250" s="4"/>
      <c r="P250" s="4"/>
      <c r="Q250" s="4"/>
      <c r="R250" s="4"/>
      <c r="S250" s="4"/>
      <c r="T250" s="4"/>
      <c r="U250" s="4"/>
      <c r="V250" s="4"/>
      <c r="W250" s="4"/>
      <c r="X250" s="4"/>
      <c r="Y250" s="4"/>
      <c r="Z250" s="4"/>
      <c r="AA250" s="4"/>
      <c r="AB250" s="4"/>
      <c r="AC250" s="4"/>
      <c r="AD250" s="4"/>
      <c r="AE250" s="4"/>
    </row>
    <row r="251" spans="1:31" x14ac:dyDescent="0.25">
      <c r="A251" s="38"/>
      <c r="B251" s="15"/>
      <c r="C251" s="3"/>
      <c r="D251" s="3"/>
      <c r="E251" s="4"/>
      <c r="F251" s="3"/>
      <c r="G251" s="4"/>
      <c r="H251" s="3"/>
      <c r="I251" s="4"/>
      <c r="J251" s="4"/>
      <c r="K251" s="4"/>
      <c r="L251" s="4"/>
      <c r="M251" s="4"/>
      <c r="N251" s="4"/>
      <c r="O251" s="4"/>
      <c r="P251" s="4"/>
      <c r="Q251" s="4"/>
      <c r="R251" s="4"/>
      <c r="S251" s="4"/>
      <c r="T251" s="4"/>
      <c r="U251" s="4"/>
      <c r="V251" s="4"/>
      <c r="W251" s="4"/>
      <c r="X251" s="4"/>
      <c r="Y251" s="4"/>
      <c r="Z251" s="4"/>
      <c r="AA251" s="4"/>
      <c r="AB251" s="4"/>
      <c r="AC251" s="4"/>
      <c r="AD251" s="4"/>
      <c r="AE251" s="4"/>
    </row>
    <row r="252" spans="1:31" x14ac:dyDescent="0.25">
      <c r="A252" s="38"/>
      <c r="B252" s="15"/>
      <c r="C252" s="3"/>
      <c r="D252" s="3"/>
      <c r="E252" s="4"/>
      <c r="F252" s="3"/>
      <c r="G252" s="4"/>
      <c r="H252" s="3"/>
      <c r="I252" s="4"/>
      <c r="J252" s="4"/>
      <c r="K252" s="4"/>
      <c r="L252" s="4"/>
      <c r="M252" s="4"/>
      <c r="N252" s="4"/>
      <c r="O252" s="4"/>
      <c r="P252" s="4"/>
      <c r="Q252" s="4"/>
      <c r="R252" s="4"/>
      <c r="S252" s="4"/>
      <c r="T252" s="4"/>
      <c r="U252" s="4"/>
      <c r="V252" s="4"/>
      <c r="W252" s="4"/>
      <c r="X252" s="4"/>
      <c r="Y252" s="4"/>
      <c r="Z252" s="4"/>
      <c r="AA252" s="4"/>
      <c r="AB252" s="4"/>
      <c r="AC252" s="4"/>
      <c r="AD252" s="4"/>
      <c r="AE252" s="4"/>
    </row>
    <row r="253" spans="1:31" x14ac:dyDescent="0.25">
      <c r="A253" s="38"/>
      <c r="B253" s="15"/>
      <c r="C253" s="3"/>
      <c r="D253" s="3"/>
      <c r="E253" s="4"/>
      <c r="F253" s="3"/>
      <c r="G253" s="4"/>
      <c r="H253" s="3"/>
      <c r="I253" s="4"/>
      <c r="J253" s="4"/>
      <c r="K253" s="4"/>
      <c r="L253" s="4"/>
      <c r="M253" s="4"/>
      <c r="N253" s="4"/>
      <c r="O253" s="4"/>
      <c r="P253" s="4"/>
      <c r="Q253" s="4"/>
      <c r="R253" s="4"/>
      <c r="S253" s="4"/>
      <c r="T253" s="4"/>
      <c r="U253" s="4"/>
      <c r="V253" s="4"/>
      <c r="W253" s="4"/>
      <c r="X253" s="4"/>
      <c r="Y253" s="4"/>
      <c r="Z253" s="4"/>
      <c r="AA253" s="4"/>
      <c r="AB253" s="4"/>
      <c r="AC253" s="4"/>
      <c r="AD253" s="4"/>
      <c r="AE253" s="4"/>
    </row>
    <row r="254" spans="1:31" x14ac:dyDescent="0.25">
      <c r="A254" s="38"/>
      <c r="B254" s="15"/>
      <c r="C254" s="3"/>
      <c r="D254" s="3"/>
      <c r="E254" s="4"/>
      <c r="F254" s="3"/>
      <c r="G254" s="4"/>
      <c r="H254" s="3"/>
      <c r="I254" s="4"/>
      <c r="J254" s="4"/>
      <c r="K254" s="4"/>
      <c r="L254" s="4"/>
      <c r="M254" s="4"/>
      <c r="N254" s="4"/>
      <c r="O254" s="4"/>
      <c r="P254" s="4"/>
      <c r="Q254" s="4"/>
      <c r="R254" s="4"/>
      <c r="S254" s="4"/>
      <c r="T254" s="4"/>
      <c r="U254" s="4"/>
      <c r="V254" s="4"/>
      <c r="W254" s="4"/>
      <c r="X254" s="4"/>
      <c r="Y254" s="4"/>
      <c r="Z254" s="4"/>
      <c r="AA254" s="4"/>
      <c r="AB254" s="4"/>
      <c r="AC254" s="4"/>
      <c r="AD254" s="4"/>
      <c r="AE254" s="4"/>
    </row>
    <row r="255" spans="1:31" x14ac:dyDescent="0.25">
      <c r="A255" s="38"/>
      <c r="B255" s="15"/>
      <c r="C255" s="3"/>
      <c r="D255" s="3"/>
      <c r="E255" s="4"/>
      <c r="F255" s="3"/>
      <c r="G255" s="4"/>
      <c r="H255" s="3"/>
      <c r="I255" s="4"/>
      <c r="J255" s="4"/>
      <c r="K255" s="4"/>
      <c r="L255" s="4"/>
      <c r="M255" s="4"/>
      <c r="N255" s="4"/>
      <c r="O255" s="4"/>
      <c r="P255" s="4"/>
      <c r="Q255" s="4"/>
      <c r="R255" s="4"/>
      <c r="S255" s="4"/>
      <c r="T255" s="4"/>
      <c r="U255" s="4"/>
      <c r="V255" s="4"/>
      <c r="W255" s="4"/>
      <c r="X255" s="4"/>
      <c r="Y255" s="4"/>
      <c r="Z255" s="4"/>
      <c r="AA255" s="4"/>
      <c r="AB255" s="4"/>
      <c r="AC255" s="4"/>
      <c r="AD255" s="4"/>
      <c r="AE255" s="4"/>
    </row>
    <row r="256" spans="1:31" x14ac:dyDescent="0.25">
      <c r="A256" s="38"/>
      <c r="B256" s="15"/>
      <c r="C256" s="3"/>
      <c r="D256" s="3"/>
      <c r="E256" s="4"/>
      <c r="F256" s="3"/>
      <c r="G256" s="4"/>
      <c r="H256" s="3"/>
      <c r="I256" s="4"/>
      <c r="J256" s="4"/>
      <c r="K256" s="4"/>
      <c r="L256" s="4"/>
      <c r="M256" s="4"/>
      <c r="N256" s="4"/>
      <c r="O256" s="4"/>
      <c r="P256" s="4"/>
      <c r="Q256" s="4"/>
      <c r="R256" s="4"/>
      <c r="S256" s="4"/>
      <c r="T256" s="4"/>
      <c r="U256" s="4"/>
      <c r="V256" s="4"/>
      <c r="W256" s="4"/>
      <c r="X256" s="4"/>
      <c r="Y256" s="4"/>
      <c r="Z256" s="4"/>
      <c r="AA256" s="4"/>
      <c r="AB256" s="4"/>
      <c r="AC256" s="4"/>
      <c r="AD256" s="4"/>
      <c r="AE256" s="4"/>
    </row>
    <row r="257" spans="1:31" x14ac:dyDescent="0.25">
      <c r="A257" s="38"/>
      <c r="B257" s="15"/>
      <c r="C257" s="3"/>
      <c r="D257" s="3"/>
      <c r="E257" s="4"/>
      <c r="F257" s="3"/>
      <c r="G257" s="4"/>
      <c r="H257" s="3"/>
      <c r="I257" s="4"/>
      <c r="J257" s="4"/>
      <c r="K257" s="4"/>
      <c r="L257" s="4"/>
      <c r="M257" s="4"/>
      <c r="N257" s="4"/>
      <c r="O257" s="4"/>
      <c r="P257" s="4"/>
      <c r="Q257" s="4"/>
      <c r="R257" s="4"/>
      <c r="S257" s="4"/>
      <c r="T257" s="4"/>
      <c r="U257" s="4"/>
      <c r="V257" s="4"/>
      <c r="W257" s="4"/>
      <c r="X257" s="4"/>
      <c r="Y257" s="4"/>
      <c r="Z257" s="4"/>
      <c r="AA257" s="4"/>
      <c r="AB257" s="4"/>
      <c r="AC257" s="4"/>
      <c r="AD257" s="4"/>
      <c r="AE257" s="4"/>
    </row>
    <row r="258" spans="1:31" x14ac:dyDescent="0.25">
      <c r="A258" s="38"/>
      <c r="B258" s="15"/>
      <c r="C258" s="3"/>
      <c r="D258" s="3"/>
      <c r="E258" s="4"/>
      <c r="F258" s="3"/>
      <c r="G258" s="4"/>
      <c r="H258" s="3"/>
      <c r="I258" s="4"/>
      <c r="J258" s="4"/>
      <c r="K258" s="4"/>
      <c r="L258" s="4"/>
      <c r="M258" s="4"/>
      <c r="N258" s="4"/>
      <c r="O258" s="4"/>
      <c r="P258" s="4"/>
      <c r="Q258" s="4"/>
      <c r="R258" s="4"/>
      <c r="S258" s="4"/>
      <c r="T258" s="4"/>
      <c r="U258" s="4"/>
      <c r="V258" s="4"/>
      <c r="W258" s="4"/>
      <c r="X258" s="4"/>
      <c r="Y258" s="4"/>
      <c r="Z258" s="4"/>
      <c r="AA258" s="4"/>
      <c r="AB258" s="4"/>
      <c r="AC258" s="4"/>
      <c r="AD258" s="4"/>
      <c r="AE258" s="4"/>
    </row>
    <row r="259" spans="1:31" x14ac:dyDescent="0.25">
      <c r="A259" s="38"/>
      <c r="B259" s="15"/>
      <c r="C259" s="3"/>
      <c r="D259" s="3"/>
      <c r="E259" s="4"/>
      <c r="F259" s="3"/>
      <c r="G259" s="4"/>
      <c r="H259" s="3"/>
      <c r="I259" s="4"/>
      <c r="J259" s="4"/>
      <c r="K259" s="4"/>
      <c r="L259" s="4"/>
      <c r="M259" s="4"/>
      <c r="N259" s="4"/>
      <c r="O259" s="4"/>
      <c r="P259" s="4"/>
      <c r="Q259" s="4"/>
      <c r="R259" s="4"/>
      <c r="S259" s="4"/>
      <c r="T259" s="4"/>
      <c r="U259" s="4"/>
      <c r="V259" s="4"/>
      <c r="W259" s="4"/>
      <c r="X259" s="4"/>
      <c r="Y259" s="4"/>
      <c r="Z259" s="4"/>
      <c r="AA259" s="4"/>
      <c r="AB259" s="4"/>
      <c r="AC259" s="4"/>
      <c r="AD259" s="4"/>
      <c r="AE259" s="4"/>
    </row>
    <row r="260" spans="1:31" x14ac:dyDescent="0.25">
      <c r="A260" s="38"/>
      <c r="B260" s="15"/>
      <c r="C260" s="3"/>
      <c r="D260" s="3"/>
      <c r="E260" s="4"/>
      <c r="F260" s="3"/>
      <c r="G260" s="4"/>
      <c r="H260" s="3"/>
      <c r="I260" s="4"/>
      <c r="J260" s="4"/>
      <c r="K260" s="4"/>
      <c r="L260" s="4"/>
      <c r="M260" s="4"/>
      <c r="N260" s="4"/>
      <c r="O260" s="4"/>
      <c r="P260" s="4"/>
      <c r="Q260" s="4"/>
      <c r="R260" s="4"/>
      <c r="S260" s="4"/>
      <c r="T260" s="4"/>
      <c r="U260" s="4"/>
      <c r="V260" s="4"/>
      <c r="W260" s="4"/>
      <c r="X260" s="4"/>
      <c r="Y260" s="4"/>
      <c r="Z260" s="4"/>
      <c r="AA260" s="4"/>
      <c r="AB260" s="4"/>
      <c r="AC260" s="4"/>
      <c r="AD260" s="4"/>
      <c r="AE260" s="4"/>
    </row>
    <row r="261" spans="1:31" x14ac:dyDescent="0.25">
      <c r="A261" s="38"/>
      <c r="B261" s="15"/>
      <c r="C261" s="3"/>
      <c r="D261" s="3"/>
      <c r="E261" s="4"/>
      <c r="F261" s="3"/>
      <c r="G261" s="4"/>
      <c r="H261" s="3"/>
      <c r="I261" s="4"/>
      <c r="J261" s="4"/>
      <c r="K261" s="4"/>
      <c r="L261" s="4"/>
      <c r="M261" s="4"/>
      <c r="N261" s="4"/>
      <c r="O261" s="4"/>
      <c r="P261" s="4"/>
      <c r="Q261" s="4"/>
      <c r="R261" s="4"/>
      <c r="S261" s="4"/>
      <c r="T261" s="4"/>
      <c r="U261" s="4"/>
      <c r="V261" s="4"/>
      <c r="W261" s="4"/>
      <c r="X261" s="4"/>
      <c r="Y261" s="4"/>
      <c r="Z261" s="4"/>
      <c r="AA261" s="4"/>
      <c r="AB261" s="4"/>
      <c r="AC261" s="4"/>
      <c r="AD261" s="4"/>
      <c r="AE261" s="4"/>
    </row>
    <row r="262" spans="1:31" x14ac:dyDescent="0.25">
      <c r="A262" s="38"/>
      <c r="B262" s="15"/>
      <c r="C262" s="3"/>
      <c r="D262" s="3"/>
      <c r="E262" s="4"/>
      <c r="F262" s="3"/>
      <c r="G262" s="4"/>
      <c r="H262" s="3"/>
      <c r="I262" s="4"/>
      <c r="J262" s="4"/>
      <c r="K262" s="4"/>
      <c r="L262" s="4"/>
      <c r="M262" s="4"/>
      <c r="N262" s="4"/>
      <c r="O262" s="4"/>
      <c r="P262" s="4"/>
      <c r="Q262" s="4"/>
      <c r="R262" s="4"/>
      <c r="S262" s="4"/>
      <c r="T262" s="4"/>
      <c r="U262" s="4"/>
      <c r="V262" s="4"/>
      <c r="W262" s="4"/>
      <c r="X262" s="4"/>
      <c r="Y262" s="4"/>
      <c r="Z262" s="4"/>
      <c r="AA262" s="4"/>
      <c r="AB262" s="4"/>
      <c r="AC262" s="4"/>
      <c r="AD262" s="4"/>
      <c r="AE262" s="4"/>
    </row>
    <row r="263" spans="1:31" x14ac:dyDescent="0.25">
      <c r="A263" s="38"/>
      <c r="B263" s="15"/>
      <c r="C263" s="3"/>
      <c r="D263" s="3"/>
      <c r="E263" s="4"/>
      <c r="F263" s="3"/>
      <c r="G263" s="4"/>
      <c r="H263" s="3"/>
      <c r="I263" s="4"/>
      <c r="J263" s="4"/>
      <c r="K263" s="4"/>
      <c r="L263" s="4"/>
      <c r="M263" s="4"/>
      <c r="N263" s="4"/>
      <c r="O263" s="4"/>
      <c r="P263" s="4"/>
      <c r="Q263" s="4"/>
      <c r="R263" s="4"/>
      <c r="S263" s="4"/>
      <c r="T263" s="4"/>
      <c r="U263" s="4"/>
      <c r="V263" s="4"/>
      <c r="W263" s="4"/>
      <c r="X263" s="4"/>
      <c r="Y263" s="4"/>
      <c r="Z263" s="4"/>
      <c r="AA263" s="4"/>
      <c r="AB263" s="4"/>
      <c r="AC263" s="4"/>
      <c r="AD263" s="4"/>
      <c r="AE263" s="4"/>
    </row>
    <row r="264" spans="1:31" x14ac:dyDescent="0.25">
      <c r="A264" s="38"/>
      <c r="B264" s="15"/>
      <c r="C264" s="3"/>
      <c r="D264" s="3"/>
      <c r="E264" s="4"/>
      <c r="F264" s="3"/>
      <c r="G264" s="4"/>
      <c r="H264" s="3"/>
      <c r="I264" s="4"/>
      <c r="J264" s="4"/>
      <c r="K264" s="4"/>
      <c r="L264" s="4"/>
      <c r="M264" s="4"/>
      <c r="N264" s="4"/>
      <c r="O264" s="4"/>
      <c r="P264" s="4"/>
      <c r="Q264" s="4"/>
      <c r="R264" s="4"/>
      <c r="S264" s="4"/>
      <c r="T264" s="4"/>
      <c r="U264" s="4"/>
      <c r="V264" s="4"/>
      <c r="W264" s="4"/>
      <c r="X264" s="4"/>
      <c r="Y264" s="4"/>
      <c r="Z264" s="4"/>
      <c r="AA264" s="4"/>
      <c r="AB264" s="4"/>
      <c r="AC264" s="4"/>
      <c r="AD264" s="4"/>
      <c r="AE264" s="4"/>
    </row>
    <row r="265" spans="1:31" x14ac:dyDescent="0.25">
      <c r="A265" s="38"/>
      <c r="B265" s="15"/>
      <c r="C265" s="3"/>
      <c r="D265" s="3"/>
      <c r="E265" s="4"/>
      <c r="F265" s="3"/>
      <c r="G265" s="4"/>
      <c r="H265" s="3"/>
      <c r="I265" s="4"/>
      <c r="J265" s="4"/>
      <c r="K265" s="4"/>
      <c r="L265" s="4"/>
      <c r="M265" s="4"/>
      <c r="N265" s="4"/>
      <c r="O265" s="4"/>
      <c r="P265" s="4"/>
      <c r="Q265" s="4"/>
      <c r="R265" s="4"/>
      <c r="S265" s="4"/>
      <c r="T265" s="4"/>
      <c r="U265" s="4"/>
      <c r="V265" s="4"/>
      <c r="W265" s="4"/>
      <c r="X265" s="4"/>
      <c r="Y265" s="4"/>
      <c r="Z265" s="4"/>
      <c r="AA265" s="4"/>
      <c r="AB265" s="4"/>
      <c r="AC265" s="4"/>
      <c r="AD265" s="4"/>
      <c r="AE265" s="4"/>
    </row>
    <row r="266" spans="1:31" x14ac:dyDescent="0.25">
      <c r="A266" s="38"/>
      <c r="B266" s="15"/>
      <c r="C266" s="3"/>
      <c r="D266" s="3"/>
      <c r="E266" s="4"/>
      <c r="F266" s="3"/>
      <c r="G266" s="4"/>
      <c r="H266" s="3"/>
      <c r="I266" s="4"/>
      <c r="J266" s="4"/>
      <c r="K266" s="4"/>
      <c r="L266" s="4"/>
      <c r="M266" s="4"/>
      <c r="N266" s="4"/>
      <c r="O266" s="4"/>
      <c r="P266" s="4"/>
      <c r="Q266" s="4"/>
      <c r="R266" s="4"/>
      <c r="S266" s="4"/>
      <c r="T266" s="4"/>
      <c r="U266" s="4"/>
      <c r="V266" s="4"/>
      <c r="W266" s="4"/>
      <c r="X266" s="4"/>
      <c r="Y266" s="4"/>
      <c r="Z266" s="4"/>
      <c r="AA266" s="4"/>
      <c r="AB266" s="4"/>
      <c r="AC266" s="4"/>
      <c r="AD266" s="4"/>
      <c r="AE266" s="4"/>
    </row>
    <row r="267" spans="1:31" x14ac:dyDescent="0.25">
      <c r="A267" s="38"/>
      <c r="B267" s="15"/>
      <c r="C267" s="3"/>
      <c r="D267" s="3"/>
      <c r="E267" s="4"/>
      <c r="F267" s="3"/>
      <c r="G267" s="4"/>
      <c r="H267" s="3"/>
      <c r="I267" s="4"/>
      <c r="J267" s="4"/>
      <c r="K267" s="4"/>
      <c r="L267" s="4"/>
      <c r="M267" s="4"/>
      <c r="N267" s="4"/>
      <c r="O267" s="4"/>
      <c r="P267" s="4"/>
      <c r="Q267" s="4"/>
      <c r="R267" s="4"/>
      <c r="S267" s="4"/>
      <c r="T267" s="4"/>
      <c r="U267" s="4"/>
      <c r="V267" s="4"/>
      <c r="W267" s="4"/>
      <c r="X267" s="4"/>
      <c r="Y267" s="4"/>
      <c r="Z267" s="4"/>
      <c r="AA267" s="4"/>
      <c r="AB267" s="4"/>
      <c r="AC267" s="4"/>
      <c r="AD267" s="4"/>
      <c r="AE267" s="4"/>
    </row>
    <row r="268" spans="1:31" x14ac:dyDescent="0.25">
      <c r="A268" s="38"/>
      <c r="B268" s="15"/>
      <c r="C268" s="3"/>
      <c r="D268" s="3"/>
      <c r="E268" s="4"/>
      <c r="F268" s="3"/>
      <c r="G268" s="4"/>
      <c r="H268" s="3"/>
      <c r="I268" s="4"/>
      <c r="J268" s="4"/>
      <c r="K268" s="4"/>
      <c r="L268" s="4"/>
      <c r="M268" s="4"/>
      <c r="N268" s="4"/>
      <c r="O268" s="4"/>
      <c r="P268" s="4"/>
      <c r="Q268" s="4"/>
      <c r="R268" s="4"/>
      <c r="S268" s="4"/>
      <c r="T268" s="4"/>
      <c r="U268" s="4"/>
      <c r="V268" s="4"/>
      <c r="W268" s="4"/>
      <c r="X268" s="4"/>
      <c r="Y268" s="4"/>
      <c r="Z268" s="4"/>
      <c r="AA268" s="4"/>
      <c r="AB268" s="4"/>
      <c r="AC268" s="4"/>
      <c r="AD268" s="4"/>
      <c r="AE268" s="4"/>
    </row>
    <row r="269" spans="1:31" x14ac:dyDescent="0.25">
      <c r="A269" s="38"/>
      <c r="B269" s="15"/>
      <c r="C269" s="3"/>
      <c r="D269" s="3"/>
      <c r="E269" s="4"/>
      <c r="F269" s="3"/>
      <c r="G269" s="4"/>
      <c r="H269" s="3"/>
      <c r="I269" s="4"/>
      <c r="J269" s="4"/>
      <c r="K269" s="4"/>
      <c r="L269" s="4"/>
      <c r="M269" s="4"/>
      <c r="N269" s="4"/>
      <c r="O269" s="4"/>
      <c r="P269" s="4"/>
      <c r="Q269" s="4"/>
      <c r="R269" s="4"/>
      <c r="S269" s="4"/>
      <c r="T269" s="4"/>
      <c r="U269" s="4"/>
      <c r="V269" s="4"/>
      <c r="W269" s="4"/>
      <c r="X269" s="4"/>
      <c r="Y269" s="4"/>
      <c r="Z269" s="4"/>
      <c r="AA269" s="4"/>
      <c r="AB269" s="4"/>
      <c r="AC269" s="4"/>
      <c r="AD269" s="4"/>
      <c r="AE269" s="4"/>
    </row>
    <row r="270" spans="1:31" x14ac:dyDescent="0.25">
      <c r="A270" s="38"/>
      <c r="B270" s="15"/>
      <c r="C270" s="3"/>
      <c r="D270" s="3"/>
      <c r="E270" s="4"/>
      <c r="F270" s="3"/>
      <c r="G270" s="4"/>
      <c r="H270" s="3"/>
      <c r="I270" s="4"/>
      <c r="J270" s="4"/>
      <c r="K270" s="4"/>
      <c r="L270" s="4"/>
      <c r="M270" s="4"/>
      <c r="N270" s="4"/>
      <c r="O270" s="4"/>
      <c r="P270" s="4"/>
      <c r="Q270" s="4"/>
      <c r="R270" s="4"/>
      <c r="S270" s="4"/>
      <c r="T270" s="4"/>
      <c r="U270" s="4"/>
      <c r="V270" s="4"/>
      <c r="W270" s="4"/>
      <c r="X270" s="4"/>
      <c r="Y270" s="4"/>
      <c r="Z270" s="4"/>
      <c r="AA270" s="4"/>
      <c r="AB270" s="4"/>
      <c r="AC270" s="4"/>
      <c r="AD270" s="4"/>
      <c r="AE270" s="4"/>
    </row>
    <row r="271" spans="1:31" x14ac:dyDescent="0.25">
      <c r="A271" s="38"/>
      <c r="B271" s="15"/>
      <c r="C271" s="3"/>
      <c r="D271" s="3"/>
      <c r="E271" s="4"/>
      <c r="F271" s="3"/>
      <c r="G271" s="4"/>
      <c r="H271" s="3"/>
      <c r="I271" s="4"/>
      <c r="J271" s="4"/>
      <c r="K271" s="4"/>
      <c r="L271" s="4"/>
      <c r="M271" s="4"/>
      <c r="N271" s="4"/>
      <c r="O271" s="4"/>
      <c r="P271" s="4"/>
      <c r="Q271" s="4"/>
      <c r="R271" s="4"/>
      <c r="S271" s="4"/>
      <c r="T271" s="4"/>
      <c r="U271" s="4"/>
      <c r="V271" s="4"/>
      <c r="W271" s="4"/>
      <c r="X271" s="4"/>
      <c r="Y271" s="4"/>
      <c r="Z271" s="4"/>
      <c r="AA271" s="4"/>
      <c r="AB271" s="4"/>
      <c r="AC271" s="4"/>
      <c r="AD271" s="4"/>
      <c r="AE271" s="4"/>
    </row>
    <row r="272" spans="1:31" x14ac:dyDescent="0.25">
      <c r="A272" s="38"/>
      <c r="B272" s="15"/>
      <c r="C272" s="3"/>
      <c r="D272" s="3"/>
      <c r="E272" s="4"/>
      <c r="F272" s="3"/>
      <c r="G272" s="4"/>
      <c r="H272" s="3"/>
      <c r="I272" s="4"/>
      <c r="J272" s="4"/>
      <c r="K272" s="4"/>
      <c r="L272" s="4"/>
      <c r="M272" s="4"/>
      <c r="N272" s="4"/>
      <c r="O272" s="4"/>
      <c r="P272" s="4"/>
      <c r="Q272" s="4"/>
      <c r="R272" s="4"/>
      <c r="S272" s="4"/>
      <c r="T272" s="4"/>
      <c r="U272" s="4"/>
      <c r="V272" s="4"/>
      <c r="W272" s="4"/>
      <c r="X272" s="4"/>
      <c r="Y272" s="4"/>
      <c r="Z272" s="4"/>
      <c r="AA272" s="4"/>
      <c r="AB272" s="4"/>
      <c r="AC272" s="4"/>
      <c r="AD272" s="4"/>
      <c r="AE272" s="4"/>
    </row>
    <row r="273" spans="1:31" x14ac:dyDescent="0.25">
      <c r="A273" s="38"/>
      <c r="B273" s="15"/>
      <c r="C273" s="3"/>
      <c r="D273" s="3"/>
      <c r="E273" s="4"/>
      <c r="F273" s="3"/>
      <c r="G273" s="4"/>
      <c r="H273" s="3"/>
      <c r="I273" s="4"/>
      <c r="J273" s="4"/>
      <c r="K273" s="4"/>
      <c r="L273" s="4"/>
      <c r="M273" s="4"/>
      <c r="N273" s="4"/>
      <c r="O273" s="4"/>
      <c r="P273" s="4"/>
      <c r="Q273" s="4"/>
      <c r="R273" s="4"/>
      <c r="S273" s="4"/>
      <c r="T273" s="4"/>
      <c r="U273" s="4"/>
      <c r="V273" s="4"/>
      <c r="W273" s="4"/>
      <c r="X273" s="4"/>
      <c r="Y273" s="4"/>
      <c r="Z273" s="4"/>
      <c r="AA273" s="4"/>
      <c r="AB273" s="4"/>
      <c r="AC273" s="4"/>
      <c r="AD273" s="4"/>
      <c r="AE273" s="4"/>
    </row>
    <row r="274" spans="1:31" x14ac:dyDescent="0.25">
      <c r="A274" s="38"/>
      <c r="B274" s="15"/>
      <c r="C274" s="3"/>
      <c r="D274" s="3"/>
      <c r="E274" s="4"/>
      <c r="F274" s="3"/>
      <c r="G274" s="4"/>
      <c r="H274" s="3"/>
      <c r="I274" s="4"/>
      <c r="J274" s="4"/>
      <c r="K274" s="4"/>
      <c r="L274" s="4"/>
      <c r="M274" s="4"/>
      <c r="N274" s="4"/>
      <c r="O274" s="4"/>
      <c r="P274" s="4"/>
      <c r="Q274" s="4"/>
      <c r="R274" s="4"/>
      <c r="S274" s="4"/>
      <c r="T274" s="4"/>
      <c r="U274" s="4"/>
      <c r="V274" s="4"/>
      <c r="W274" s="4"/>
      <c r="X274" s="4"/>
      <c r="Y274" s="4"/>
      <c r="Z274" s="4"/>
      <c r="AA274" s="4"/>
      <c r="AB274" s="4"/>
      <c r="AC274" s="4"/>
      <c r="AD274" s="4"/>
      <c r="AE274" s="4"/>
    </row>
    <row r="275" spans="1:31" x14ac:dyDescent="0.25">
      <c r="A275" s="38"/>
      <c r="B275" s="15"/>
      <c r="C275" s="3"/>
      <c r="D275" s="3"/>
      <c r="E275" s="4"/>
      <c r="F275" s="3"/>
      <c r="G275" s="4"/>
      <c r="H275" s="3"/>
      <c r="I275" s="4"/>
      <c r="J275" s="4"/>
      <c r="K275" s="4"/>
      <c r="L275" s="4"/>
      <c r="M275" s="4"/>
      <c r="N275" s="4"/>
      <c r="O275" s="4"/>
      <c r="P275" s="4"/>
      <c r="Q275" s="4"/>
      <c r="R275" s="4"/>
      <c r="S275" s="4"/>
      <c r="T275" s="4"/>
      <c r="U275" s="4"/>
      <c r="V275" s="4"/>
      <c r="W275" s="4"/>
      <c r="X275" s="4"/>
      <c r="Y275" s="4"/>
      <c r="Z275" s="4"/>
      <c r="AA275" s="4"/>
      <c r="AB275" s="4"/>
      <c r="AC275" s="4"/>
      <c r="AD275" s="4"/>
      <c r="AE275" s="4"/>
    </row>
    <row r="276" spans="1:31" x14ac:dyDescent="0.25">
      <c r="A276" s="38"/>
      <c r="B276" s="15"/>
      <c r="C276" s="3"/>
      <c r="D276" s="3"/>
      <c r="E276" s="4"/>
      <c r="F276" s="3"/>
      <c r="G276" s="4"/>
      <c r="H276" s="3"/>
      <c r="I276" s="4"/>
      <c r="J276" s="4"/>
      <c r="K276" s="4"/>
      <c r="L276" s="4"/>
      <c r="M276" s="4"/>
      <c r="N276" s="4"/>
      <c r="O276" s="4"/>
      <c r="P276" s="4"/>
      <c r="Q276" s="4"/>
      <c r="R276" s="4"/>
      <c r="S276" s="4"/>
      <c r="T276" s="4"/>
      <c r="U276" s="4"/>
      <c r="V276" s="4"/>
      <c r="W276" s="4"/>
      <c r="X276" s="4"/>
      <c r="Y276" s="4"/>
      <c r="Z276" s="4"/>
      <c r="AA276" s="4"/>
      <c r="AB276" s="4"/>
      <c r="AC276" s="4"/>
      <c r="AD276" s="4"/>
      <c r="AE276" s="4"/>
    </row>
    <row r="277" spans="1:31" x14ac:dyDescent="0.25">
      <c r="A277" s="38"/>
      <c r="B277" s="15"/>
      <c r="C277" s="3"/>
      <c r="D277" s="3"/>
      <c r="E277" s="4"/>
      <c r="F277" s="3"/>
      <c r="G277" s="4"/>
      <c r="H277" s="3"/>
      <c r="I277" s="4"/>
      <c r="J277" s="4"/>
      <c r="K277" s="4"/>
      <c r="L277" s="4"/>
      <c r="M277" s="4"/>
      <c r="N277" s="4"/>
      <c r="O277" s="4"/>
      <c r="P277" s="4"/>
      <c r="Q277" s="4"/>
      <c r="R277" s="4"/>
      <c r="S277" s="4"/>
      <c r="T277" s="4"/>
      <c r="U277" s="4"/>
      <c r="V277" s="4"/>
      <c r="W277" s="4"/>
      <c r="X277" s="4"/>
      <c r="Y277" s="4"/>
      <c r="Z277" s="4"/>
      <c r="AA277" s="4"/>
      <c r="AB277" s="4"/>
      <c r="AC277" s="4"/>
      <c r="AD277" s="4"/>
      <c r="AE277" s="4"/>
    </row>
    <row r="278" spans="1:31" x14ac:dyDescent="0.25">
      <c r="A278" s="38"/>
      <c r="B278" s="15"/>
      <c r="C278" s="3"/>
      <c r="D278" s="3"/>
      <c r="E278" s="4"/>
      <c r="F278" s="3"/>
      <c r="G278" s="4"/>
      <c r="H278" s="3"/>
      <c r="I278" s="4"/>
      <c r="J278" s="4"/>
      <c r="K278" s="4"/>
      <c r="L278" s="4"/>
      <c r="M278" s="4"/>
      <c r="N278" s="4"/>
      <c r="O278" s="4"/>
      <c r="P278" s="4"/>
      <c r="Q278" s="4"/>
      <c r="R278" s="4"/>
      <c r="S278" s="4"/>
      <c r="T278" s="4"/>
      <c r="U278" s="4"/>
      <c r="V278" s="4"/>
      <c r="W278" s="4"/>
      <c r="X278" s="4"/>
      <c r="Y278" s="4"/>
      <c r="Z278" s="4"/>
      <c r="AA278" s="4"/>
      <c r="AB278" s="4"/>
      <c r="AC278" s="4"/>
      <c r="AD278" s="4"/>
      <c r="AE278" s="4"/>
    </row>
    <row r="279" spans="1:31" x14ac:dyDescent="0.25">
      <c r="A279" s="38"/>
      <c r="B279" s="15"/>
      <c r="C279" s="3"/>
      <c r="D279" s="3"/>
      <c r="E279" s="4"/>
      <c r="F279" s="3"/>
      <c r="G279" s="4"/>
      <c r="H279" s="3"/>
      <c r="I279" s="4"/>
      <c r="J279" s="4"/>
      <c r="K279" s="4"/>
      <c r="L279" s="4"/>
      <c r="M279" s="4"/>
      <c r="N279" s="4"/>
      <c r="O279" s="4"/>
      <c r="P279" s="4"/>
      <c r="Q279" s="4"/>
      <c r="R279" s="4"/>
      <c r="S279" s="4"/>
      <c r="T279" s="4"/>
      <c r="U279" s="4"/>
      <c r="V279" s="4"/>
      <c r="W279" s="4"/>
      <c r="X279" s="4"/>
      <c r="Y279" s="4"/>
      <c r="Z279" s="4"/>
      <c r="AA279" s="4"/>
      <c r="AB279" s="4"/>
      <c r="AC279" s="4"/>
      <c r="AD279" s="4"/>
      <c r="AE279" s="4"/>
    </row>
    <row r="280" spans="1:31" x14ac:dyDescent="0.25">
      <c r="A280" s="38"/>
      <c r="B280" s="15"/>
      <c r="C280" s="3"/>
      <c r="D280" s="3"/>
      <c r="E280" s="4"/>
      <c r="F280" s="3"/>
      <c r="G280" s="4"/>
      <c r="H280" s="3"/>
      <c r="I280" s="4"/>
      <c r="J280" s="4"/>
      <c r="K280" s="4"/>
      <c r="L280" s="4"/>
      <c r="M280" s="4"/>
      <c r="N280" s="4"/>
      <c r="O280" s="4"/>
      <c r="P280" s="4"/>
      <c r="Q280" s="4"/>
      <c r="R280" s="4"/>
      <c r="S280" s="4"/>
      <c r="T280" s="4"/>
      <c r="U280" s="4"/>
      <c r="V280" s="4"/>
      <c r="W280" s="4"/>
      <c r="X280" s="4"/>
      <c r="Y280" s="4"/>
      <c r="Z280" s="4"/>
      <c r="AA280" s="4"/>
      <c r="AB280" s="4"/>
      <c r="AC280" s="4"/>
      <c r="AD280" s="4"/>
      <c r="AE280" s="4"/>
    </row>
    <row r="281" spans="1:31" x14ac:dyDescent="0.25">
      <c r="A281" s="38"/>
      <c r="B281" s="15"/>
      <c r="C281" s="3"/>
      <c r="D281" s="3"/>
      <c r="E281" s="4"/>
      <c r="F281" s="3"/>
      <c r="G281" s="4"/>
      <c r="H281" s="3"/>
      <c r="I281" s="4"/>
      <c r="J281" s="4"/>
      <c r="K281" s="4"/>
      <c r="L281" s="4"/>
      <c r="M281" s="4"/>
      <c r="N281" s="4"/>
      <c r="O281" s="4"/>
      <c r="P281" s="4"/>
      <c r="Q281" s="4"/>
      <c r="R281" s="4"/>
      <c r="S281" s="4"/>
      <c r="T281" s="4"/>
      <c r="U281" s="4"/>
      <c r="V281" s="4"/>
      <c r="W281" s="4"/>
      <c r="X281" s="4"/>
      <c r="Y281" s="4"/>
      <c r="Z281" s="4"/>
      <c r="AA281" s="4"/>
      <c r="AB281" s="4"/>
      <c r="AC281" s="4"/>
      <c r="AD281" s="4"/>
      <c r="AE281" s="4"/>
    </row>
    <row r="282" spans="1:31" x14ac:dyDescent="0.25">
      <c r="A282" s="38"/>
      <c r="B282" s="15"/>
      <c r="C282" s="3"/>
      <c r="D282" s="3"/>
      <c r="E282" s="4"/>
      <c r="F282" s="3"/>
      <c r="G282" s="4"/>
      <c r="H282" s="3"/>
      <c r="I282" s="4"/>
      <c r="J282" s="4"/>
      <c r="K282" s="4"/>
      <c r="L282" s="4"/>
      <c r="M282" s="4"/>
      <c r="N282" s="4"/>
      <c r="O282" s="4"/>
      <c r="P282" s="4"/>
      <c r="Q282" s="4"/>
      <c r="R282" s="4"/>
      <c r="S282" s="4"/>
      <c r="T282" s="4"/>
      <c r="U282" s="4"/>
      <c r="V282" s="4"/>
      <c r="W282" s="4"/>
      <c r="X282" s="4"/>
      <c r="Y282" s="4"/>
      <c r="Z282" s="4"/>
      <c r="AA282" s="4"/>
      <c r="AB282" s="4"/>
      <c r="AC282" s="4"/>
      <c r="AD282" s="4"/>
      <c r="AE282" s="4"/>
    </row>
    <row r="283" spans="1:31" x14ac:dyDescent="0.25">
      <c r="A283" s="38"/>
      <c r="B283" s="15"/>
      <c r="C283" s="3"/>
      <c r="D283" s="3"/>
      <c r="E283" s="4"/>
      <c r="F283" s="3"/>
      <c r="G283" s="4"/>
      <c r="H283" s="3"/>
      <c r="I283" s="4"/>
      <c r="J283" s="4"/>
      <c r="K283" s="4"/>
      <c r="L283" s="4"/>
      <c r="M283" s="4"/>
      <c r="N283" s="4"/>
      <c r="O283" s="4"/>
      <c r="P283" s="4"/>
      <c r="Q283" s="4"/>
      <c r="R283" s="4"/>
      <c r="S283" s="4"/>
      <c r="T283" s="4"/>
      <c r="U283" s="4"/>
      <c r="V283" s="4"/>
      <c r="W283" s="4"/>
      <c r="X283" s="4"/>
      <c r="Y283" s="4"/>
      <c r="Z283" s="4"/>
      <c r="AA283" s="4"/>
      <c r="AB283" s="4"/>
      <c r="AC283" s="4"/>
      <c r="AD283" s="4"/>
      <c r="AE283" s="4"/>
    </row>
    <row r="284" spans="1:31" x14ac:dyDescent="0.25">
      <c r="A284" s="38"/>
      <c r="B284" s="15"/>
      <c r="C284" s="3"/>
      <c r="D284" s="3"/>
      <c r="E284" s="4"/>
      <c r="F284" s="3"/>
      <c r="G284" s="4"/>
      <c r="H284" s="3"/>
      <c r="I284" s="4"/>
      <c r="J284" s="4"/>
      <c r="K284" s="4"/>
      <c r="L284" s="4"/>
      <c r="M284" s="4"/>
      <c r="N284" s="4"/>
      <c r="O284" s="4"/>
      <c r="P284" s="4"/>
      <c r="Q284" s="4"/>
      <c r="R284" s="4"/>
      <c r="S284" s="4"/>
      <c r="T284" s="4"/>
      <c r="U284" s="4"/>
      <c r="V284" s="4"/>
      <c r="W284" s="4"/>
      <c r="X284" s="4"/>
      <c r="Y284" s="4"/>
      <c r="Z284" s="4"/>
      <c r="AA284" s="4"/>
      <c r="AB284" s="4"/>
      <c r="AC284" s="4"/>
      <c r="AD284" s="4"/>
      <c r="AE284" s="4"/>
    </row>
    <row r="285" spans="1:31" x14ac:dyDescent="0.25">
      <c r="A285" s="38"/>
      <c r="B285" s="15"/>
      <c r="C285" s="3"/>
      <c r="D285" s="3"/>
      <c r="E285" s="4"/>
      <c r="F285" s="3"/>
      <c r="G285" s="4"/>
      <c r="H285" s="3"/>
      <c r="I285" s="4"/>
      <c r="J285" s="4"/>
      <c r="K285" s="4"/>
      <c r="L285" s="4"/>
      <c r="M285" s="4"/>
      <c r="N285" s="4"/>
      <c r="O285" s="4"/>
      <c r="P285" s="4"/>
      <c r="Q285" s="4"/>
      <c r="R285" s="4"/>
      <c r="S285" s="4"/>
      <c r="T285" s="4"/>
      <c r="U285" s="4"/>
      <c r="V285" s="4"/>
      <c r="W285" s="4"/>
      <c r="X285" s="4"/>
      <c r="Y285" s="4"/>
      <c r="Z285" s="4"/>
      <c r="AA285" s="4"/>
      <c r="AB285" s="4"/>
      <c r="AC285" s="4"/>
      <c r="AD285" s="4"/>
      <c r="AE285" s="4"/>
    </row>
    <row r="286" spans="1:31" x14ac:dyDescent="0.25">
      <c r="A286" s="38"/>
      <c r="B286" s="15"/>
      <c r="C286" s="3"/>
      <c r="D286" s="3"/>
      <c r="E286" s="4"/>
      <c r="F286" s="3"/>
      <c r="G286" s="4"/>
      <c r="H286" s="3"/>
      <c r="I286" s="4"/>
      <c r="J286" s="4"/>
      <c r="K286" s="4"/>
      <c r="L286" s="4"/>
      <c r="M286" s="4"/>
      <c r="N286" s="4"/>
      <c r="O286" s="4"/>
      <c r="P286" s="4"/>
      <c r="Q286" s="4"/>
      <c r="R286" s="4"/>
      <c r="S286" s="4"/>
      <c r="T286" s="4"/>
      <c r="U286" s="4"/>
      <c r="V286" s="4"/>
      <c r="W286" s="4"/>
      <c r="X286" s="4"/>
      <c r="Y286" s="4"/>
      <c r="Z286" s="4"/>
      <c r="AA286" s="4"/>
      <c r="AB286" s="4"/>
      <c r="AC286" s="4"/>
      <c r="AD286" s="4"/>
      <c r="AE286" s="4"/>
    </row>
    <row r="287" spans="1:31" x14ac:dyDescent="0.25">
      <c r="A287" s="38"/>
      <c r="B287" s="15"/>
      <c r="C287" s="3"/>
      <c r="D287" s="3"/>
      <c r="E287" s="4"/>
      <c r="F287" s="3"/>
      <c r="G287" s="4"/>
      <c r="H287" s="3"/>
      <c r="I287" s="4"/>
      <c r="J287" s="4"/>
      <c r="K287" s="4"/>
      <c r="L287" s="4"/>
      <c r="M287" s="4"/>
      <c r="N287" s="4"/>
      <c r="O287" s="4"/>
      <c r="P287" s="4"/>
      <c r="Q287" s="4"/>
      <c r="R287" s="4"/>
      <c r="S287" s="4"/>
      <c r="T287" s="4"/>
      <c r="U287" s="4"/>
      <c r="V287" s="4"/>
      <c r="W287" s="4"/>
      <c r="X287" s="4"/>
      <c r="Y287" s="4"/>
      <c r="Z287" s="4"/>
      <c r="AA287" s="4"/>
      <c r="AB287" s="4"/>
      <c r="AC287" s="4"/>
      <c r="AD287" s="4"/>
      <c r="AE287" s="4"/>
    </row>
    <row r="288" spans="1:31" x14ac:dyDescent="0.25">
      <c r="A288" s="38"/>
      <c r="B288" s="15"/>
      <c r="C288" s="3"/>
      <c r="D288" s="3"/>
      <c r="E288" s="4"/>
      <c r="F288" s="3"/>
      <c r="G288" s="4"/>
      <c r="H288" s="3"/>
      <c r="I288" s="4"/>
      <c r="J288" s="4"/>
      <c r="K288" s="4"/>
      <c r="L288" s="4"/>
      <c r="M288" s="4"/>
      <c r="N288" s="4"/>
      <c r="O288" s="4"/>
      <c r="P288" s="4"/>
      <c r="Q288" s="4"/>
      <c r="R288" s="4"/>
      <c r="S288" s="4"/>
      <c r="T288" s="4"/>
      <c r="U288" s="4"/>
      <c r="V288" s="4"/>
      <c r="W288" s="4"/>
      <c r="X288" s="4"/>
      <c r="Y288" s="4"/>
      <c r="Z288" s="4"/>
      <c r="AA288" s="4"/>
      <c r="AB288" s="4"/>
      <c r="AC288" s="4"/>
      <c r="AD288" s="4"/>
      <c r="AE288" s="4"/>
    </row>
    <row r="289" spans="1:31" x14ac:dyDescent="0.25">
      <c r="A289" s="38"/>
      <c r="B289" s="15"/>
      <c r="C289" s="3"/>
      <c r="D289" s="3"/>
      <c r="E289" s="4"/>
      <c r="F289" s="3"/>
      <c r="G289" s="4"/>
      <c r="H289" s="3"/>
      <c r="I289" s="4"/>
      <c r="J289" s="4"/>
      <c r="K289" s="4"/>
      <c r="L289" s="4"/>
      <c r="M289" s="4"/>
      <c r="N289" s="4"/>
      <c r="O289" s="4"/>
      <c r="P289" s="4"/>
      <c r="Q289" s="4"/>
      <c r="R289" s="4"/>
      <c r="S289" s="4"/>
      <c r="T289" s="4"/>
      <c r="U289" s="4"/>
      <c r="V289" s="4"/>
      <c r="W289" s="4"/>
      <c r="X289" s="4"/>
      <c r="Y289" s="4"/>
      <c r="Z289" s="4"/>
      <c r="AA289" s="4"/>
      <c r="AB289" s="4"/>
      <c r="AC289" s="4"/>
      <c r="AD289" s="4"/>
      <c r="AE289" s="4"/>
    </row>
    <row r="290" spans="1:31" x14ac:dyDescent="0.25">
      <c r="A290" s="38"/>
      <c r="B290" s="15"/>
      <c r="C290" s="3"/>
      <c r="D290" s="3"/>
      <c r="E290" s="4"/>
      <c r="F290" s="3"/>
      <c r="G290" s="4"/>
      <c r="H290" s="3"/>
      <c r="I290" s="4"/>
      <c r="J290" s="4"/>
      <c r="K290" s="4"/>
      <c r="L290" s="4"/>
      <c r="M290" s="4"/>
      <c r="N290" s="4"/>
      <c r="O290" s="4"/>
      <c r="P290" s="4"/>
      <c r="Q290" s="4"/>
      <c r="R290" s="4"/>
      <c r="S290" s="4"/>
      <c r="T290" s="4"/>
      <c r="U290" s="4"/>
      <c r="V290" s="4"/>
      <c r="W290" s="4"/>
      <c r="X290" s="4"/>
      <c r="Y290" s="4"/>
      <c r="Z290" s="4"/>
      <c r="AA290" s="4"/>
      <c r="AB290" s="4"/>
      <c r="AC290" s="4"/>
      <c r="AD290" s="4"/>
      <c r="AE290" s="4"/>
    </row>
    <row r="291" spans="1:31" x14ac:dyDescent="0.25">
      <c r="A291" s="38"/>
      <c r="B291" s="15"/>
      <c r="C291" s="3"/>
      <c r="D291" s="3"/>
      <c r="E291" s="4"/>
      <c r="F291" s="3"/>
      <c r="G291" s="4"/>
      <c r="H291" s="3"/>
      <c r="I291" s="4"/>
      <c r="J291" s="4"/>
      <c r="K291" s="4"/>
      <c r="L291" s="4"/>
      <c r="M291" s="4"/>
      <c r="N291" s="4"/>
      <c r="O291" s="4"/>
      <c r="P291" s="4"/>
      <c r="Q291" s="4"/>
      <c r="R291" s="4"/>
      <c r="S291" s="4"/>
      <c r="T291" s="4"/>
      <c r="U291" s="4"/>
      <c r="V291" s="4"/>
      <c r="W291" s="4"/>
      <c r="X291" s="4"/>
      <c r="Y291" s="4"/>
      <c r="Z291" s="4"/>
      <c r="AA291" s="4"/>
      <c r="AB291" s="4"/>
      <c r="AC291" s="4"/>
      <c r="AD291" s="4"/>
      <c r="AE291" s="4"/>
    </row>
    <row r="292" spans="1:31" x14ac:dyDescent="0.25">
      <c r="A292" s="38"/>
      <c r="B292" s="15"/>
      <c r="C292" s="3"/>
      <c r="D292" s="3"/>
      <c r="E292" s="4"/>
      <c r="F292" s="3"/>
      <c r="G292" s="4"/>
      <c r="H292" s="3"/>
      <c r="I292" s="4"/>
      <c r="J292" s="4"/>
      <c r="K292" s="4"/>
      <c r="L292" s="4"/>
      <c r="M292" s="4"/>
      <c r="N292" s="4"/>
      <c r="O292" s="4"/>
      <c r="P292" s="4"/>
      <c r="Q292" s="4"/>
      <c r="R292" s="4"/>
      <c r="S292" s="4"/>
      <c r="T292" s="4"/>
      <c r="U292" s="4"/>
      <c r="V292" s="4"/>
      <c r="W292" s="4"/>
      <c r="X292" s="4"/>
      <c r="Y292" s="4"/>
      <c r="Z292" s="4"/>
      <c r="AA292" s="4"/>
      <c r="AB292" s="4"/>
      <c r="AC292" s="4"/>
      <c r="AD292" s="4"/>
      <c r="AE292" s="4"/>
    </row>
    <row r="293" spans="1:31" x14ac:dyDescent="0.25">
      <c r="A293" s="38"/>
      <c r="B293" s="15"/>
      <c r="C293" s="3"/>
      <c r="D293" s="3"/>
      <c r="E293" s="4"/>
      <c r="F293" s="3"/>
      <c r="G293" s="4"/>
      <c r="H293" s="3"/>
      <c r="I293" s="4"/>
      <c r="J293" s="4"/>
      <c r="K293" s="4"/>
      <c r="L293" s="4"/>
      <c r="M293" s="4"/>
      <c r="N293" s="4"/>
      <c r="O293" s="4"/>
      <c r="P293" s="4"/>
      <c r="Q293" s="4"/>
      <c r="R293" s="4"/>
      <c r="S293" s="4"/>
      <c r="T293" s="4"/>
      <c r="U293" s="4"/>
      <c r="V293" s="4"/>
      <c r="W293" s="4"/>
      <c r="X293" s="4"/>
      <c r="Y293" s="4"/>
      <c r="Z293" s="4"/>
      <c r="AA293" s="4"/>
      <c r="AB293" s="4"/>
      <c r="AC293" s="4"/>
      <c r="AD293" s="4"/>
      <c r="AE293" s="4"/>
    </row>
    <row r="294" spans="1:31" x14ac:dyDescent="0.25">
      <c r="A294" s="38"/>
      <c r="B294" s="15"/>
      <c r="C294" s="3"/>
      <c r="D294" s="3"/>
      <c r="E294" s="4"/>
      <c r="F294" s="3"/>
      <c r="G294" s="4"/>
      <c r="H294" s="3"/>
      <c r="I294" s="4"/>
      <c r="J294" s="4"/>
      <c r="K294" s="4"/>
      <c r="L294" s="4"/>
      <c r="M294" s="4"/>
      <c r="N294" s="4"/>
      <c r="O294" s="4"/>
      <c r="P294" s="4"/>
      <c r="Q294" s="4"/>
      <c r="R294" s="4"/>
      <c r="S294" s="4"/>
      <c r="T294" s="4"/>
      <c r="U294" s="4"/>
      <c r="V294" s="4"/>
      <c r="W294" s="4"/>
      <c r="X294" s="4"/>
      <c r="Y294" s="4"/>
      <c r="Z294" s="4"/>
      <c r="AA294" s="4"/>
      <c r="AB294" s="4"/>
      <c r="AC294" s="4"/>
      <c r="AD294" s="4"/>
      <c r="AE294" s="4"/>
    </row>
    <row r="295" spans="1:31" x14ac:dyDescent="0.25">
      <c r="A295" s="38"/>
      <c r="B295" s="15"/>
      <c r="C295" s="3"/>
      <c r="D295" s="3"/>
      <c r="E295" s="4"/>
      <c r="F295" s="3"/>
      <c r="G295" s="4"/>
      <c r="H295" s="3"/>
      <c r="I295" s="4"/>
      <c r="J295" s="4"/>
      <c r="K295" s="4"/>
      <c r="L295" s="4"/>
      <c r="M295" s="4"/>
      <c r="N295" s="4"/>
      <c r="O295" s="4"/>
      <c r="P295" s="4"/>
      <c r="Q295" s="4"/>
      <c r="R295" s="4"/>
      <c r="S295" s="4"/>
      <c r="T295" s="4"/>
      <c r="U295" s="4"/>
      <c r="V295" s="4"/>
      <c r="W295" s="4"/>
      <c r="X295" s="4"/>
      <c r="Y295" s="4"/>
      <c r="Z295" s="4"/>
      <c r="AA295" s="4"/>
      <c r="AB295" s="4"/>
      <c r="AC295" s="4"/>
      <c r="AD295" s="4"/>
      <c r="AE295" s="4"/>
    </row>
    <row r="296" spans="1:31" x14ac:dyDescent="0.25">
      <c r="A296" s="38"/>
      <c r="B296" s="15"/>
      <c r="C296" s="3"/>
      <c r="D296" s="3"/>
      <c r="E296" s="4"/>
      <c r="F296" s="3"/>
      <c r="G296" s="4"/>
      <c r="H296" s="3"/>
      <c r="I296" s="4"/>
      <c r="J296" s="4"/>
      <c r="K296" s="4"/>
      <c r="L296" s="4"/>
      <c r="M296" s="4"/>
      <c r="N296" s="4"/>
      <c r="O296" s="4"/>
      <c r="P296" s="4"/>
      <c r="Q296" s="4"/>
      <c r="R296" s="4"/>
      <c r="S296" s="4"/>
      <c r="T296" s="4"/>
      <c r="U296" s="4"/>
      <c r="V296" s="4"/>
      <c r="W296" s="4"/>
      <c r="X296" s="4"/>
      <c r="Y296" s="4"/>
      <c r="Z296" s="4"/>
      <c r="AA296" s="4"/>
      <c r="AB296" s="4"/>
      <c r="AC296" s="4"/>
      <c r="AD296" s="4"/>
      <c r="AE296" s="4"/>
    </row>
    <row r="297" spans="1:31" x14ac:dyDescent="0.25">
      <c r="A297" s="38"/>
      <c r="B297" s="15"/>
      <c r="C297" s="3"/>
      <c r="D297" s="3"/>
      <c r="E297" s="4"/>
      <c r="F297" s="3"/>
      <c r="G297" s="4"/>
      <c r="H297" s="3"/>
      <c r="I297" s="4"/>
      <c r="J297" s="4"/>
      <c r="K297" s="4"/>
      <c r="L297" s="4"/>
      <c r="M297" s="4"/>
      <c r="N297" s="4"/>
      <c r="O297" s="4"/>
      <c r="P297" s="4"/>
      <c r="Q297" s="4"/>
      <c r="R297" s="4"/>
      <c r="S297" s="4"/>
      <c r="T297" s="4"/>
      <c r="U297" s="4"/>
      <c r="V297" s="4"/>
      <c r="W297" s="4"/>
      <c r="X297" s="4"/>
      <c r="Y297" s="4"/>
      <c r="Z297" s="4"/>
      <c r="AA297" s="4"/>
      <c r="AB297" s="4"/>
      <c r="AC297" s="4"/>
      <c r="AD297" s="4"/>
      <c r="AE297" s="4"/>
    </row>
    <row r="298" spans="1:31" x14ac:dyDescent="0.25">
      <c r="A298" s="38"/>
      <c r="B298" s="15"/>
      <c r="C298" s="3"/>
      <c r="D298" s="3"/>
      <c r="E298" s="4"/>
      <c r="F298" s="3"/>
      <c r="G298" s="4"/>
      <c r="H298" s="3"/>
      <c r="I298" s="4"/>
      <c r="J298" s="4"/>
      <c r="K298" s="4"/>
      <c r="L298" s="4"/>
      <c r="M298" s="4"/>
      <c r="N298" s="4"/>
      <c r="O298" s="4"/>
      <c r="P298" s="4"/>
      <c r="Q298" s="4"/>
      <c r="R298" s="4"/>
      <c r="S298" s="4"/>
      <c r="T298" s="4"/>
      <c r="U298" s="4"/>
      <c r="V298" s="4"/>
      <c r="W298" s="4"/>
      <c r="X298" s="4"/>
      <c r="Y298" s="4"/>
      <c r="Z298" s="4"/>
      <c r="AA298" s="4"/>
      <c r="AB298" s="4"/>
      <c r="AC298" s="4"/>
      <c r="AD298" s="4"/>
      <c r="AE298" s="4"/>
    </row>
    <row r="299" spans="1:31" x14ac:dyDescent="0.25">
      <c r="A299" s="38"/>
      <c r="B299" s="15"/>
      <c r="C299" s="3"/>
      <c r="D299" s="3"/>
      <c r="E299" s="4"/>
      <c r="F299" s="3"/>
      <c r="G299" s="4"/>
      <c r="H299" s="3"/>
      <c r="I299" s="4"/>
      <c r="J299" s="4"/>
      <c r="K299" s="4"/>
      <c r="L299" s="4"/>
      <c r="M299" s="4"/>
      <c r="N299" s="4"/>
      <c r="O299" s="4"/>
      <c r="P299" s="4"/>
      <c r="Q299" s="4"/>
      <c r="R299" s="4"/>
      <c r="S299" s="4"/>
      <c r="T299" s="4"/>
      <c r="U299" s="4"/>
      <c r="V299" s="4"/>
      <c r="W299" s="4"/>
      <c r="X299" s="4"/>
      <c r="Y299" s="4"/>
      <c r="Z299" s="4"/>
      <c r="AA299" s="4"/>
      <c r="AB299" s="4"/>
      <c r="AC299" s="4"/>
      <c r="AD299" s="4"/>
      <c r="AE299" s="4"/>
    </row>
    <row r="300" spans="1:31" x14ac:dyDescent="0.25">
      <c r="A300" s="38"/>
      <c r="B300" s="15"/>
      <c r="C300" s="3"/>
      <c r="D300" s="3"/>
      <c r="E300" s="4"/>
      <c r="F300" s="3"/>
      <c r="G300" s="4"/>
      <c r="H300" s="3"/>
      <c r="I300" s="4"/>
      <c r="J300" s="4"/>
      <c r="K300" s="4"/>
      <c r="L300" s="4"/>
      <c r="M300" s="4"/>
      <c r="N300" s="4"/>
      <c r="O300" s="4"/>
      <c r="P300" s="4"/>
      <c r="Q300" s="4"/>
      <c r="R300" s="4"/>
      <c r="S300" s="4"/>
      <c r="T300" s="4"/>
      <c r="U300" s="4"/>
      <c r="V300" s="4"/>
      <c r="W300" s="4"/>
      <c r="X300" s="4"/>
      <c r="Y300" s="4"/>
      <c r="Z300" s="4"/>
      <c r="AA300" s="4"/>
      <c r="AB300" s="4"/>
      <c r="AC300" s="4"/>
      <c r="AD300" s="4"/>
      <c r="AE300" s="4"/>
    </row>
    <row r="301" spans="1:31" x14ac:dyDescent="0.25">
      <c r="A301" s="38"/>
      <c r="B301" s="15"/>
      <c r="C301" s="3"/>
      <c r="D301" s="3"/>
      <c r="E301" s="4"/>
      <c r="F301" s="3"/>
      <c r="G301" s="4"/>
      <c r="H301" s="3"/>
      <c r="I301" s="4"/>
      <c r="J301" s="4"/>
      <c r="K301" s="4"/>
      <c r="L301" s="4"/>
      <c r="M301" s="4"/>
      <c r="N301" s="4"/>
      <c r="O301" s="4"/>
      <c r="P301" s="4"/>
      <c r="Q301" s="4"/>
      <c r="R301" s="4"/>
      <c r="S301" s="4"/>
      <c r="T301" s="4"/>
      <c r="U301" s="4"/>
      <c r="V301" s="4"/>
      <c r="W301" s="4"/>
      <c r="X301" s="4"/>
      <c r="Y301" s="4"/>
      <c r="Z301" s="4"/>
      <c r="AA301" s="4"/>
      <c r="AB301" s="4"/>
      <c r="AC301" s="4"/>
      <c r="AD301" s="4"/>
      <c r="AE301" s="4"/>
    </row>
    <row r="302" spans="1:31" x14ac:dyDescent="0.25">
      <c r="A302" s="38"/>
      <c r="B302" s="15"/>
      <c r="C302" s="3"/>
      <c r="D302" s="3"/>
      <c r="E302" s="4"/>
      <c r="F302" s="3"/>
      <c r="G302" s="4"/>
      <c r="H302" s="3"/>
      <c r="I302" s="4"/>
      <c r="J302" s="4"/>
      <c r="K302" s="4"/>
      <c r="L302" s="4"/>
      <c r="M302" s="4"/>
      <c r="N302" s="4"/>
      <c r="O302" s="4"/>
      <c r="P302" s="4"/>
      <c r="Q302" s="4"/>
      <c r="R302" s="4"/>
      <c r="S302" s="4"/>
      <c r="T302" s="4"/>
      <c r="U302" s="4"/>
      <c r="V302" s="4"/>
      <c r="W302" s="4"/>
      <c r="X302" s="4"/>
      <c r="Y302" s="4"/>
      <c r="Z302" s="4"/>
      <c r="AA302" s="4"/>
      <c r="AB302" s="4"/>
      <c r="AC302" s="4"/>
      <c r="AD302" s="4"/>
      <c r="AE302" s="4"/>
    </row>
    <row r="303" spans="1:31" x14ac:dyDescent="0.25">
      <c r="A303" s="38"/>
      <c r="B303" s="15"/>
      <c r="C303" s="3"/>
      <c r="D303" s="3"/>
      <c r="E303" s="4"/>
      <c r="F303" s="3"/>
      <c r="G303" s="4"/>
      <c r="H303" s="3"/>
      <c r="I303" s="4"/>
      <c r="J303" s="4"/>
      <c r="K303" s="4"/>
      <c r="L303" s="4"/>
      <c r="M303" s="4"/>
      <c r="N303" s="4"/>
      <c r="O303" s="4"/>
      <c r="P303" s="4"/>
      <c r="Q303" s="4"/>
      <c r="R303" s="4"/>
      <c r="S303" s="4"/>
      <c r="T303" s="4"/>
      <c r="U303" s="4"/>
      <c r="V303" s="4"/>
      <c r="W303" s="4"/>
      <c r="X303" s="4"/>
      <c r="Y303" s="4"/>
      <c r="Z303" s="4"/>
      <c r="AA303" s="4"/>
      <c r="AB303" s="4"/>
      <c r="AC303" s="4"/>
      <c r="AD303" s="4"/>
      <c r="AE303" s="4"/>
    </row>
    <row r="304" spans="1:31" x14ac:dyDescent="0.25">
      <c r="A304" s="38"/>
      <c r="B304" s="15"/>
      <c r="C304" s="3"/>
      <c r="D304" s="3"/>
      <c r="E304" s="4"/>
      <c r="F304" s="3"/>
      <c r="G304" s="4"/>
      <c r="H304" s="3"/>
      <c r="I304" s="4"/>
      <c r="J304" s="4"/>
      <c r="K304" s="4"/>
      <c r="L304" s="4"/>
      <c r="M304" s="4"/>
      <c r="N304" s="4"/>
      <c r="O304" s="4"/>
      <c r="P304" s="4"/>
      <c r="Q304" s="4"/>
      <c r="R304" s="4"/>
      <c r="S304" s="4"/>
      <c r="T304" s="4"/>
      <c r="U304" s="4"/>
      <c r="V304" s="4"/>
      <c r="W304" s="4"/>
      <c r="X304" s="4"/>
      <c r="Y304" s="4"/>
      <c r="Z304" s="4"/>
      <c r="AA304" s="4"/>
      <c r="AB304" s="4"/>
      <c r="AC304" s="4"/>
      <c r="AD304" s="4"/>
      <c r="AE304" s="4"/>
    </row>
    <row r="305" spans="1:31" x14ac:dyDescent="0.25">
      <c r="A305" s="38"/>
      <c r="B305" s="15"/>
      <c r="C305" s="3"/>
      <c r="D305" s="3"/>
      <c r="E305" s="4"/>
      <c r="F305" s="3"/>
      <c r="G305" s="4"/>
      <c r="H305" s="3"/>
      <c r="I305" s="4"/>
      <c r="J305" s="4"/>
      <c r="K305" s="4"/>
      <c r="L305" s="4"/>
      <c r="M305" s="4"/>
      <c r="N305" s="4"/>
      <c r="O305" s="4"/>
      <c r="P305" s="4"/>
      <c r="Q305" s="4"/>
      <c r="R305" s="4"/>
      <c r="S305" s="4"/>
      <c r="T305" s="4"/>
      <c r="U305" s="4"/>
      <c r="V305" s="4"/>
      <c r="W305" s="4"/>
      <c r="X305" s="4"/>
      <c r="Y305" s="4"/>
      <c r="Z305" s="4"/>
      <c r="AA305" s="4"/>
      <c r="AB305" s="4"/>
      <c r="AC305" s="4"/>
      <c r="AD305" s="4"/>
      <c r="AE305" s="4"/>
    </row>
    <row r="306" spans="1:31" x14ac:dyDescent="0.25">
      <c r="A306" s="38"/>
      <c r="B306" s="15"/>
      <c r="C306" s="3"/>
      <c r="D306" s="3"/>
      <c r="E306" s="4"/>
      <c r="F306" s="3"/>
      <c r="G306" s="4"/>
      <c r="H306" s="3"/>
      <c r="I306" s="4"/>
      <c r="J306" s="4"/>
      <c r="K306" s="4"/>
      <c r="L306" s="4"/>
      <c r="M306" s="4"/>
      <c r="N306" s="4"/>
      <c r="O306" s="4"/>
      <c r="P306" s="4"/>
      <c r="Q306" s="4"/>
      <c r="R306" s="4"/>
      <c r="S306" s="4"/>
      <c r="T306" s="4"/>
      <c r="U306" s="4"/>
      <c r="V306" s="4"/>
      <c r="W306" s="4"/>
      <c r="X306" s="4"/>
      <c r="Y306" s="4"/>
      <c r="Z306" s="4"/>
      <c r="AA306" s="4"/>
      <c r="AB306" s="4"/>
      <c r="AC306" s="4"/>
      <c r="AD306" s="4"/>
      <c r="AE306" s="4"/>
    </row>
    <row r="307" spans="1:31" x14ac:dyDescent="0.25">
      <c r="A307" s="38"/>
      <c r="B307" s="15"/>
      <c r="C307" s="3"/>
      <c r="D307" s="3"/>
      <c r="E307" s="4"/>
      <c r="F307" s="3"/>
      <c r="G307" s="4"/>
      <c r="H307" s="3"/>
      <c r="I307" s="4"/>
      <c r="J307" s="4"/>
      <c r="K307" s="4"/>
      <c r="L307" s="4"/>
      <c r="M307" s="4"/>
      <c r="N307" s="4"/>
      <c r="O307" s="4"/>
      <c r="P307" s="4"/>
      <c r="Q307" s="4"/>
      <c r="R307" s="4"/>
      <c r="S307" s="4"/>
      <c r="T307" s="4"/>
      <c r="U307" s="4"/>
      <c r="V307" s="4"/>
      <c r="W307" s="4"/>
      <c r="X307" s="4"/>
      <c r="Y307" s="4"/>
      <c r="Z307" s="4"/>
      <c r="AA307" s="4"/>
      <c r="AB307" s="4"/>
      <c r="AC307" s="4"/>
      <c r="AD307" s="4"/>
      <c r="AE307" s="4"/>
    </row>
    <row r="308" spans="1:31" x14ac:dyDescent="0.25">
      <c r="A308" s="38"/>
      <c r="B308" s="15"/>
      <c r="C308" s="3"/>
      <c r="D308" s="3"/>
      <c r="E308" s="4"/>
      <c r="F308" s="3"/>
      <c r="G308" s="4"/>
      <c r="H308" s="3"/>
      <c r="I308" s="4"/>
      <c r="J308" s="4"/>
      <c r="K308" s="4"/>
      <c r="L308" s="4"/>
      <c r="M308" s="4"/>
      <c r="N308" s="4"/>
      <c r="O308" s="4"/>
      <c r="P308" s="4"/>
      <c r="Q308" s="4"/>
      <c r="R308" s="4"/>
      <c r="S308" s="4"/>
      <c r="T308" s="4"/>
      <c r="U308" s="4"/>
      <c r="V308" s="4"/>
      <c r="W308" s="4"/>
      <c r="X308" s="4"/>
      <c r="Y308" s="4"/>
      <c r="Z308" s="4"/>
      <c r="AA308" s="4"/>
      <c r="AB308" s="4"/>
      <c r="AC308" s="4"/>
      <c r="AD308" s="4"/>
      <c r="AE308" s="4"/>
    </row>
    <row r="309" spans="1:31" x14ac:dyDescent="0.25">
      <c r="A309" s="38"/>
      <c r="B309" s="15"/>
      <c r="C309" s="3"/>
      <c r="D309" s="3"/>
      <c r="E309" s="4"/>
      <c r="F309" s="3"/>
      <c r="G309" s="4"/>
      <c r="H309" s="3"/>
      <c r="I309" s="4"/>
      <c r="J309" s="4"/>
      <c r="K309" s="4"/>
      <c r="L309" s="4"/>
      <c r="M309" s="4"/>
      <c r="N309" s="4"/>
      <c r="O309" s="4"/>
      <c r="P309" s="4"/>
      <c r="Q309" s="4"/>
      <c r="R309" s="4"/>
      <c r="S309" s="4"/>
      <c r="T309" s="4"/>
      <c r="U309" s="4"/>
      <c r="V309" s="4"/>
      <c r="W309" s="4"/>
      <c r="X309" s="4"/>
      <c r="Y309" s="4"/>
      <c r="Z309" s="4"/>
      <c r="AA309" s="4"/>
      <c r="AB309" s="4"/>
      <c r="AC309" s="4"/>
      <c r="AD309" s="4"/>
      <c r="AE309" s="4"/>
    </row>
    <row r="310" spans="1:31" x14ac:dyDescent="0.25">
      <c r="A310" s="38"/>
      <c r="B310" s="15"/>
      <c r="C310" s="3"/>
      <c r="D310" s="3"/>
      <c r="E310" s="4"/>
      <c r="F310" s="3"/>
      <c r="G310" s="4"/>
      <c r="H310" s="3"/>
      <c r="I310" s="4"/>
      <c r="J310" s="4"/>
      <c r="K310" s="4"/>
      <c r="L310" s="4"/>
      <c r="M310" s="4"/>
      <c r="N310" s="4"/>
      <c r="O310" s="4"/>
      <c r="P310" s="4"/>
      <c r="Q310" s="4"/>
      <c r="R310" s="4"/>
      <c r="S310" s="4"/>
      <c r="T310" s="4"/>
      <c r="U310" s="4"/>
      <c r="V310" s="4"/>
      <c r="W310" s="4"/>
      <c r="X310" s="4"/>
      <c r="Y310" s="4"/>
      <c r="Z310" s="4"/>
      <c r="AA310" s="4"/>
      <c r="AB310" s="4"/>
      <c r="AC310" s="4"/>
      <c r="AD310" s="4"/>
      <c r="AE310" s="4"/>
    </row>
    <row r="311" spans="1:31" x14ac:dyDescent="0.25">
      <c r="A311" s="38"/>
      <c r="B311" s="15"/>
      <c r="C311" s="3"/>
      <c r="D311" s="3"/>
      <c r="E311" s="4"/>
      <c r="F311" s="3"/>
      <c r="G311" s="4"/>
      <c r="H311" s="3"/>
      <c r="I311" s="4"/>
      <c r="J311" s="4"/>
      <c r="K311" s="4"/>
      <c r="L311" s="4"/>
      <c r="M311" s="4"/>
      <c r="N311" s="4"/>
      <c r="O311" s="4"/>
      <c r="P311" s="4"/>
      <c r="Q311" s="4"/>
      <c r="R311" s="4"/>
      <c r="S311" s="4"/>
      <c r="T311" s="4"/>
      <c r="U311" s="4"/>
      <c r="V311" s="4"/>
      <c r="W311" s="4"/>
      <c r="X311" s="4"/>
      <c r="Y311" s="4"/>
      <c r="Z311" s="4"/>
      <c r="AA311" s="4"/>
      <c r="AB311" s="4"/>
      <c r="AC311" s="4"/>
      <c r="AD311" s="4"/>
      <c r="AE311" s="4"/>
    </row>
    <row r="312" spans="1:31" x14ac:dyDescent="0.25">
      <c r="A312" s="38"/>
      <c r="B312" s="15"/>
      <c r="C312" s="3"/>
      <c r="D312" s="3"/>
      <c r="E312" s="4"/>
      <c r="F312" s="3"/>
      <c r="G312" s="4"/>
      <c r="H312" s="3"/>
      <c r="I312" s="4"/>
      <c r="J312" s="4"/>
      <c r="K312" s="4"/>
      <c r="L312" s="4"/>
      <c r="M312" s="4"/>
      <c r="N312" s="4"/>
      <c r="O312" s="4"/>
      <c r="P312" s="4"/>
      <c r="Q312" s="4"/>
      <c r="R312" s="4"/>
      <c r="S312" s="4"/>
      <c r="T312" s="4"/>
      <c r="U312" s="4"/>
      <c r="V312" s="4"/>
      <c r="W312" s="4"/>
      <c r="X312" s="4"/>
      <c r="Y312" s="4"/>
      <c r="Z312" s="4"/>
      <c r="AA312" s="4"/>
      <c r="AB312" s="4"/>
      <c r="AC312" s="4"/>
      <c r="AD312" s="4"/>
      <c r="AE312" s="4"/>
    </row>
    <row r="313" spans="1:31" x14ac:dyDescent="0.25">
      <c r="A313" s="38"/>
      <c r="B313" s="15"/>
      <c r="C313" s="3"/>
      <c r="D313" s="3"/>
      <c r="E313" s="4"/>
      <c r="F313" s="3"/>
      <c r="G313" s="4"/>
      <c r="H313" s="3"/>
      <c r="I313" s="4"/>
      <c r="J313" s="4"/>
      <c r="K313" s="4"/>
      <c r="L313" s="4"/>
      <c r="M313" s="4"/>
      <c r="N313" s="4"/>
      <c r="O313" s="4"/>
      <c r="P313" s="4"/>
      <c r="Q313" s="4"/>
      <c r="R313" s="4"/>
      <c r="S313" s="4"/>
      <c r="T313" s="4"/>
      <c r="U313" s="4"/>
      <c r="V313" s="4"/>
      <c r="W313" s="4"/>
      <c r="X313" s="4"/>
      <c r="Y313" s="4"/>
      <c r="Z313" s="4"/>
      <c r="AA313" s="4"/>
      <c r="AB313" s="4"/>
      <c r="AC313" s="4"/>
      <c r="AD313" s="4"/>
      <c r="AE313" s="4"/>
    </row>
    <row r="314" spans="1:31" x14ac:dyDescent="0.25">
      <c r="A314" s="38"/>
      <c r="B314" s="15"/>
      <c r="C314" s="3"/>
      <c r="D314" s="3"/>
      <c r="E314" s="4"/>
      <c r="F314" s="3"/>
      <c r="G314" s="4"/>
      <c r="H314" s="3"/>
      <c r="I314" s="4"/>
      <c r="J314" s="4"/>
      <c r="K314" s="4"/>
      <c r="L314" s="4"/>
      <c r="M314" s="4"/>
      <c r="N314" s="4"/>
      <c r="O314" s="4"/>
      <c r="P314" s="4"/>
      <c r="Q314" s="4"/>
      <c r="R314" s="4"/>
      <c r="S314" s="4"/>
      <c r="T314" s="4"/>
      <c r="U314" s="4"/>
      <c r="V314" s="4"/>
      <c r="W314" s="4"/>
      <c r="X314" s="4"/>
      <c r="Y314" s="4"/>
      <c r="Z314" s="4"/>
      <c r="AA314" s="4"/>
      <c r="AB314" s="4"/>
      <c r="AC314" s="4"/>
      <c r="AD314" s="4"/>
      <c r="AE314" s="4"/>
    </row>
    <row r="315" spans="1:31" x14ac:dyDescent="0.25">
      <c r="A315" s="38"/>
      <c r="B315" s="15"/>
      <c r="C315" s="3"/>
      <c r="D315" s="3"/>
      <c r="E315" s="4"/>
      <c r="F315" s="3"/>
      <c r="G315" s="4"/>
      <c r="H315" s="3"/>
      <c r="I315" s="4"/>
      <c r="J315" s="4"/>
      <c r="K315" s="4"/>
      <c r="L315" s="4"/>
      <c r="M315" s="4"/>
      <c r="N315" s="4"/>
      <c r="O315" s="4"/>
      <c r="P315" s="4"/>
      <c r="Q315" s="4"/>
      <c r="R315" s="4"/>
      <c r="S315" s="4"/>
      <c r="T315" s="4"/>
      <c r="U315" s="4"/>
      <c r="V315" s="4"/>
      <c r="W315" s="4"/>
      <c r="X315" s="4"/>
      <c r="Y315" s="4"/>
      <c r="Z315" s="4"/>
      <c r="AA315" s="4"/>
      <c r="AB315" s="4"/>
      <c r="AC315" s="4"/>
      <c r="AD315" s="4"/>
      <c r="AE315" s="4"/>
    </row>
    <row r="316" spans="1:31" x14ac:dyDescent="0.25">
      <c r="A316" s="38"/>
      <c r="B316" s="15"/>
      <c r="C316" s="3"/>
      <c r="D316" s="3"/>
      <c r="E316" s="4"/>
      <c r="F316" s="3"/>
      <c r="G316" s="4"/>
      <c r="H316" s="3"/>
      <c r="I316" s="4"/>
      <c r="J316" s="4"/>
      <c r="K316" s="4"/>
      <c r="L316" s="4"/>
      <c r="M316" s="4"/>
      <c r="N316" s="4"/>
      <c r="O316" s="4"/>
      <c r="P316" s="4"/>
      <c r="Q316" s="4"/>
      <c r="R316" s="4"/>
      <c r="S316" s="4"/>
      <c r="T316" s="4"/>
      <c r="U316" s="4"/>
      <c r="V316" s="4"/>
      <c r="W316" s="4"/>
      <c r="X316" s="4"/>
      <c r="Y316" s="4"/>
      <c r="Z316" s="4"/>
      <c r="AA316" s="4"/>
      <c r="AB316" s="4"/>
      <c r="AC316" s="4"/>
      <c r="AD316" s="4"/>
      <c r="AE316" s="4"/>
    </row>
    <row r="317" spans="1:31" x14ac:dyDescent="0.25">
      <c r="A317" s="38"/>
      <c r="B317" s="15"/>
      <c r="C317" s="3"/>
      <c r="D317" s="3"/>
      <c r="E317" s="4"/>
      <c r="F317" s="3"/>
      <c r="G317" s="4"/>
      <c r="H317" s="3"/>
      <c r="I317" s="4"/>
      <c r="J317" s="4"/>
      <c r="K317" s="4"/>
      <c r="L317" s="4"/>
      <c r="M317" s="4"/>
      <c r="N317" s="4"/>
      <c r="O317" s="4"/>
      <c r="P317" s="4"/>
      <c r="Q317" s="4"/>
      <c r="R317" s="4"/>
      <c r="S317" s="4"/>
      <c r="T317" s="4"/>
      <c r="U317" s="4"/>
      <c r="V317" s="4"/>
      <c r="W317" s="4"/>
      <c r="X317" s="4"/>
      <c r="Y317" s="4"/>
      <c r="Z317" s="4"/>
      <c r="AA317" s="4"/>
      <c r="AB317" s="4"/>
      <c r="AC317" s="4"/>
      <c r="AD317" s="4"/>
      <c r="AE317" s="4"/>
    </row>
    <row r="318" spans="1:31" x14ac:dyDescent="0.25">
      <c r="A318" s="38"/>
      <c r="B318" s="15"/>
      <c r="C318" s="3"/>
      <c r="D318" s="3"/>
      <c r="E318" s="4"/>
      <c r="F318" s="3"/>
      <c r="G318" s="4"/>
      <c r="H318" s="3"/>
      <c r="I318" s="4"/>
      <c r="J318" s="4"/>
      <c r="K318" s="4"/>
      <c r="L318" s="4"/>
      <c r="M318" s="4"/>
      <c r="N318" s="4"/>
      <c r="O318" s="4"/>
      <c r="P318" s="4"/>
      <c r="Q318" s="4"/>
      <c r="R318" s="4"/>
      <c r="S318" s="4"/>
      <c r="T318" s="4"/>
      <c r="U318" s="4"/>
      <c r="V318" s="4"/>
      <c r="W318" s="4"/>
      <c r="X318" s="4"/>
      <c r="Y318" s="4"/>
      <c r="Z318" s="4"/>
      <c r="AA318" s="4"/>
      <c r="AB318" s="4"/>
      <c r="AC318" s="4"/>
      <c r="AD318" s="4"/>
      <c r="AE318" s="4"/>
    </row>
    <row r="319" spans="1:31" x14ac:dyDescent="0.25">
      <c r="A319" s="38"/>
      <c r="B319" s="15"/>
      <c r="C319" s="3"/>
      <c r="D319" s="3"/>
      <c r="E319" s="4"/>
      <c r="F319" s="3"/>
      <c r="G319" s="4"/>
      <c r="H319" s="3"/>
      <c r="I319" s="4"/>
      <c r="J319" s="4"/>
      <c r="K319" s="4"/>
      <c r="L319" s="4"/>
      <c r="M319" s="4"/>
      <c r="N319" s="4"/>
      <c r="O319" s="4"/>
      <c r="P319" s="4"/>
      <c r="Q319" s="4"/>
      <c r="R319" s="4"/>
      <c r="S319" s="4"/>
      <c r="T319" s="4"/>
      <c r="U319" s="4"/>
      <c r="V319" s="4"/>
      <c r="W319" s="4"/>
      <c r="X319" s="4"/>
      <c r="Y319" s="4"/>
      <c r="Z319" s="4"/>
      <c r="AA319" s="4"/>
      <c r="AB319" s="4"/>
      <c r="AC319" s="4"/>
      <c r="AD319" s="4"/>
      <c r="AE319" s="4"/>
    </row>
    <row r="320" spans="1:31" x14ac:dyDescent="0.25">
      <c r="A320" s="38"/>
      <c r="B320" s="15"/>
      <c r="C320" s="3"/>
      <c r="D320" s="3"/>
      <c r="E320" s="4"/>
      <c r="F320" s="3"/>
      <c r="G320" s="4"/>
      <c r="H320" s="3"/>
      <c r="I320" s="4"/>
      <c r="J320" s="4"/>
      <c r="K320" s="4"/>
      <c r="L320" s="4"/>
      <c r="M320" s="4"/>
      <c r="N320" s="4"/>
      <c r="O320" s="4"/>
      <c r="P320" s="4"/>
      <c r="Q320" s="4"/>
      <c r="R320" s="4"/>
      <c r="S320" s="4"/>
      <c r="T320" s="4"/>
      <c r="U320" s="4"/>
      <c r="V320" s="4"/>
      <c r="W320" s="4"/>
      <c r="X320" s="4"/>
      <c r="Y320" s="4"/>
      <c r="Z320" s="4"/>
      <c r="AA320" s="4"/>
      <c r="AB320" s="4"/>
      <c r="AC320" s="4"/>
      <c r="AD320" s="4"/>
      <c r="AE320" s="4"/>
    </row>
    <row r="321" spans="1:31" x14ac:dyDescent="0.25">
      <c r="A321" s="38"/>
      <c r="B321" s="15"/>
      <c r="C321" s="3"/>
      <c r="D321" s="3"/>
      <c r="E321" s="4"/>
      <c r="F321" s="3"/>
      <c r="G321" s="4"/>
      <c r="H321" s="3"/>
      <c r="I321" s="4"/>
      <c r="J321" s="4"/>
      <c r="K321" s="4"/>
      <c r="L321" s="4"/>
      <c r="M321" s="4"/>
      <c r="N321" s="4"/>
      <c r="O321" s="4"/>
      <c r="P321" s="4"/>
      <c r="Q321" s="4"/>
      <c r="R321" s="4"/>
      <c r="S321" s="4"/>
      <c r="T321" s="4"/>
      <c r="U321" s="4"/>
      <c r="V321" s="4"/>
      <c r="W321" s="4"/>
      <c r="X321" s="4"/>
      <c r="Y321" s="4"/>
      <c r="Z321" s="4"/>
      <c r="AA321" s="4"/>
      <c r="AB321" s="4"/>
      <c r="AC321" s="4"/>
      <c r="AD321" s="4"/>
      <c r="AE321" s="4"/>
    </row>
    <row r="322" spans="1:31" x14ac:dyDescent="0.25">
      <c r="A322" s="38"/>
      <c r="B322" s="15"/>
      <c r="C322" s="3"/>
      <c r="D322" s="3"/>
      <c r="E322" s="4"/>
      <c r="F322" s="3"/>
      <c r="G322" s="4"/>
      <c r="H322" s="3"/>
      <c r="I322" s="4"/>
      <c r="J322" s="4"/>
      <c r="K322" s="4"/>
      <c r="L322" s="4"/>
      <c r="M322" s="4"/>
      <c r="N322" s="4"/>
      <c r="O322" s="4"/>
      <c r="P322" s="4"/>
      <c r="Q322" s="4"/>
      <c r="R322" s="4"/>
      <c r="S322" s="4"/>
      <c r="T322" s="4"/>
      <c r="U322" s="4"/>
      <c r="V322" s="4"/>
      <c r="W322" s="4"/>
      <c r="X322" s="4"/>
      <c r="Y322" s="4"/>
      <c r="Z322" s="4"/>
      <c r="AA322" s="4"/>
      <c r="AB322" s="4"/>
      <c r="AC322" s="4"/>
      <c r="AD322" s="4"/>
      <c r="AE322" s="4"/>
    </row>
    <row r="323" spans="1:31" x14ac:dyDescent="0.25">
      <c r="A323" s="38"/>
      <c r="B323" s="15"/>
      <c r="C323" s="3"/>
      <c r="D323" s="3"/>
      <c r="E323" s="4"/>
      <c r="F323" s="3"/>
      <c r="G323" s="4"/>
      <c r="H323" s="3"/>
      <c r="I323" s="4"/>
      <c r="J323" s="4"/>
      <c r="K323" s="4"/>
      <c r="L323" s="4"/>
      <c r="M323" s="4"/>
      <c r="N323" s="4"/>
      <c r="O323" s="4"/>
      <c r="P323" s="4"/>
      <c r="Q323" s="4"/>
      <c r="R323" s="4"/>
      <c r="S323" s="4"/>
      <c r="T323" s="4"/>
      <c r="U323" s="4"/>
      <c r="V323" s="4"/>
      <c r="W323" s="4"/>
      <c r="X323" s="4"/>
      <c r="Y323" s="4"/>
      <c r="Z323" s="4"/>
      <c r="AA323" s="4"/>
      <c r="AB323" s="4"/>
      <c r="AC323" s="4"/>
      <c r="AD323" s="4"/>
      <c r="AE323" s="4"/>
    </row>
    <row r="324" spans="1:31" x14ac:dyDescent="0.25">
      <c r="A324" s="38"/>
      <c r="B324" s="15"/>
      <c r="C324" s="3"/>
      <c r="D324" s="3"/>
      <c r="E324" s="4"/>
      <c r="F324" s="3"/>
      <c r="G324" s="4"/>
      <c r="H324" s="3"/>
      <c r="I324" s="4"/>
      <c r="J324" s="4"/>
      <c r="K324" s="4"/>
      <c r="L324" s="4"/>
      <c r="M324" s="4"/>
      <c r="N324" s="4"/>
      <c r="O324" s="4"/>
      <c r="P324" s="4"/>
      <c r="Q324" s="4"/>
      <c r="R324" s="4"/>
      <c r="S324" s="4"/>
      <c r="T324" s="4"/>
      <c r="U324" s="4"/>
      <c r="V324" s="4"/>
      <c r="W324" s="4"/>
      <c r="X324" s="4"/>
      <c r="Y324" s="4"/>
      <c r="Z324" s="4"/>
      <c r="AA324" s="4"/>
      <c r="AB324" s="4"/>
      <c r="AC324" s="4"/>
      <c r="AD324" s="4"/>
      <c r="AE324" s="4"/>
    </row>
    <row r="325" spans="1:31" x14ac:dyDescent="0.25">
      <c r="A325" s="38"/>
      <c r="B325" s="15"/>
      <c r="C325" s="3"/>
      <c r="D325" s="3"/>
      <c r="E325" s="4"/>
      <c r="F325" s="3"/>
      <c r="G325" s="4"/>
      <c r="H325" s="3"/>
      <c r="I325" s="4"/>
      <c r="J325" s="4"/>
      <c r="K325" s="4"/>
      <c r="L325" s="4"/>
      <c r="M325" s="4"/>
      <c r="N325" s="4"/>
      <c r="O325" s="4"/>
      <c r="P325" s="4"/>
      <c r="Q325" s="4"/>
      <c r="R325" s="4"/>
      <c r="S325" s="4"/>
      <c r="T325" s="4"/>
      <c r="U325" s="4"/>
      <c r="V325" s="4"/>
      <c r="W325" s="4"/>
      <c r="X325" s="4"/>
      <c r="Y325" s="4"/>
      <c r="Z325" s="4"/>
      <c r="AA325" s="4"/>
      <c r="AB325" s="4"/>
      <c r="AC325" s="4"/>
      <c r="AD325" s="4"/>
      <c r="AE325" s="4"/>
    </row>
    <row r="326" spans="1:31" x14ac:dyDescent="0.25">
      <c r="A326" s="38"/>
      <c r="B326" s="15"/>
      <c r="C326" s="3"/>
      <c r="D326" s="3"/>
      <c r="E326" s="4"/>
      <c r="F326" s="3"/>
      <c r="G326" s="4"/>
      <c r="H326" s="3"/>
      <c r="I326" s="4"/>
      <c r="J326" s="4"/>
      <c r="K326" s="4"/>
      <c r="L326" s="4"/>
      <c r="M326" s="4"/>
      <c r="N326" s="4"/>
      <c r="O326" s="4"/>
      <c r="P326" s="4"/>
      <c r="Q326" s="4"/>
      <c r="R326" s="4"/>
      <c r="S326" s="4"/>
      <c r="T326" s="4"/>
      <c r="U326" s="4"/>
      <c r="V326" s="4"/>
      <c r="W326" s="4"/>
      <c r="X326" s="4"/>
      <c r="Y326" s="4"/>
      <c r="Z326" s="4"/>
      <c r="AA326" s="4"/>
      <c r="AB326" s="4"/>
      <c r="AC326" s="4"/>
      <c r="AD326" s="4"/>
      <c r="AE326" s="4"/>
    </row>
    <row r="327" spans="1:31" x14ac:dyDescent="0.25">
      <c r="A327" s="38"/>
      <c r="B327" s="15"/>
      <c r="C327" s="3"/>
      <c r="D327" s="3"/>
      <c r="E327" s="4"/>
      <c r="F327" s="3"/>
      <c r="G327" s="4"/>
      <c r="H327" s="3"/>
      <c r="I327" s="4"/>
      <c r="J327" s="4"/>
      <c r="K327" s="4"/>
      <c r="L327" s="4"/>
      <c r="M327" s="4"/>
      <c r="N327" s="4"/>
      <c r="O327" s="4"/>
      <c r="P327" s="4"/>
      <c r="Q327" s="4"/>
      <c r="R327" s="4"/>
      <c r="S327" s="4"/>
      <c r="T327" s="4"/>
      <c r="U327" s="4"/>
      <c r="V327" s="4"/>
      <c r="W327" s="4"/>
      <c r="X327" s="4"/>
      <c r="Y327" s="4"/>
      <c r="Z327" s="4"/>
      <c r="AA327" s="4"/>
      <c r="AB327" s="4"/>
      <c r="AC327" s="4"/>
      <c r="AD327" s="4"/>
      <c r="AE327" s="4"/>
    </row>
    <row r="328" spans="1:31" x14ac:dyDescent="0.25">
      <c r="A328" s="38"/>
      <c r="B328" s="15"/>
      <c r="C328" s="3"/>
      <c r="D328" s="3"/>
      <c r="E328" s="4"/>
      <c r="F328" s="3"/>
      <c r="G328" s="4"/>
      <c r="H328" s="3"/>
      <c r="I328" s="4"/>
      <c r="J328" s="4"/>
      <c r="K328" s="4"/>
      <c r="L328" s="4"/>
      <c r="M328" s="4"/>
      <c r="N328" s="4"/>
      <c r="O328" s="4"/>
      <c r="P328" s="4"/>
      <c r="Q328" s="4"/>
      <c r="R328" s="4"/>
      <c r="S328" s="4"/>
      <c r="T328" s="4"/>
      <c r="U328" s="4"/>
      <c r="V328" s="4"/>
      <c r="W328" s="4"/>
      <c r="X328" s="4"/>
      <c r="Y328" s="4"/>
      <c r="Z328" s="4"/>
      <c r="AA328" s="4"/>
      <c r="AB328" s="4"/>
      <c r="AC328" s="4"/>
      <c r="AD328" s="4"/>
      <c r="AE328" s="4"/>
    </row>
    <row r="329" spans="1:31" x14ac:dyDescent="0.25">
      <c r="A329" s="38"/>
      <c r="B329" s="15"/>
      <c r="C329" s="3"/>
      <c r="D329" s="3"/>
      <c r="E329" s="4"/>
      <c r="F329" s="3"/>
      <c r="G329" s="4"/>
      <c r="H329" s="3"/>
      <c r="I329" s="4"/>
      <c r="J329" s="4"/>
      <c r="K329" s="4"/>
      <c r="L329" s="4"/>
      <c r="M329" s="4"/>
      <c r="N329" s="4"/>
      <c r="O329" s="4"/>
      <c r="P329" s="4"/>
      <c r="Q329" s="4"/>
      <c r="R329" s="4"/>
      <c r="S329" s="4"/>
      <c r="T329" s="4"/>
      <c r="U329" s="4"/>
      <c r="V329" s="4"/>
      <c r="W329" s="4"/>
      <c r="X329" s="4"/>
      <c r="Y329" s="4"/>
      <c r="Z329" s="4"/>
      <c r="AA329" s="4"/>
      <c r="AB329" s="4"/>
      <c r="AC329" s="4"/>
      <c r="AD329" s="4"/>
      <c r="AE329" s="4"/>
    </row>
    <row r="330" spans="1:31" x14ac:dyDescent="0.25">
      <c r="A330" s="38"/>
      <c r="B330" s="15"/>
      <c r="C330" s="3"/>
      <c r="D330" s="3"/>
      <c r="E330" s="4"/>
      <c r="F330" s="3"/>
      <c r="G330" s="4"/>
      <c r="H330" s="3"/>
      <c r="I330" s="4"/>
      <c r="J330" s="4"/>
      <c r="K330" s="4"/>
      <c r="L330" s="4"/>
      <c r="M330" s="4"/>
      <c r="N330" s="4"/>
      <c r="O330" s="4"/>
      <c r="P330" s="4"/>
      <c r="Q330" s="4"/>
      <c r="R330" s="4"/>
      <c r="S330" s="4"/>
      <c r="T330" s="4"/>
      <c r="U330" s="4"/>
      <c r="V330" s="4"/>
      <c r="W330" s="4"/>
      <c r="X330" s="4"/>
      <c r="Y330" s="4"/>
      <c r="Z330" s="4"/>
      <c r="AA330" s="4"/>
      <c r="AB330" s="4"/>
      <c r="AC330" s="4"/>
      <c r="AD330" s="4"/>
      <c r="AE330" s="4"/>
    </row>
    <row r="331" spans="1:31" x14ac:dyDescent="0.25">
      <c r="A331" s="38"/>
      <c r="B331" s="15"/>
      <c r="C331" s="3"/>
      <c r="D331" s="3"/>
      <c r="E331" s="4"/>
      <c r="F331" s="3"/>
      <c r="G331" s="4"/>
      <c r="H331" s="3"/>
      <c r="I331" s="4"/>
      <c r="J331" s="4"/>
      <c r="K331" s="4"/>
      <c r="L331" s="4"/>
      <c r="M331" s="4"/>
      <c r="N331" s="4"/>
      <c r="O331" s="4"/>
      <c r="P331" s="4"/>
      <c r="Q331" s="4"/>
      <c r="R331" s="4"/>
      <c r="S331" s="4"/>
      <c r="T331" s="4"/>
      <c r="U331" s="4"/>
      <c r="V331" s="4"/>
      <c r="W331" s="4"/>
      <c r="X331" s="4"/>
      <c r="Y331" s="4"/>
      <c r="Z331" s="4"/>
      <c r="AA331" s="4"/>
      <c r="AB331" s="4"/>
      <c r="AC331" s="4"/>
      <c r="AD331" s="4"/>
      <c r="AE331" s="4"/>
    </row>
    <row r="332" spans="1:31" x14ac:dyDescent="0.25">
      <c r="A332" s="38"/>
      <c r="B332" s="15"/>
      <c r="C332" s="3"/>
      <c r="D332" s="3"/>
      <c r="E332" s="4"/>
      <c r="F332" s="3"/>
      <c r="G332" s="4"/>
      <c r="H332" s="3"/>
      <c r="I332" s="4"/>
      <c r="J332" s="4"/>
      <c r="K332" s="4"/>
      <c r="L332" s="4"/>
      <c r="M332" s="4"/>
      <c r="N332" s="4"/>
      <c r="O332" s="4"/>
      <c r="P332" s="4"/>
      <c r="Q332" s="4"/>
      <c r="R332" s="4"/>
      <c r="S332" s="4"/>
      <c r="T332" s="4"/>
      <c r="U332" s="4"/>
      <c r="V332" s="4"/>
      <c r="W332" s="4"/>
      <c r="X332" s="4"/>
      <c r="Y332" s="4"/>
      <c r="Z332" s="4"/>
      <c r="AA332" s="4"/>
      <c r="AB332" s="4"/>
      <c r="AC332" s="4"/>
      <c r="AD332" s="4"/>
      <c r="AE332" s="4"/>
    </row>
    <row r="333" spans="1:31" x14ac:dyDescent="0.25">
      <c r="A333" s="38"/>
      <c r="B333" s="15"/>
      <c r="C333" s="3"/>
      <c r="D333" s="3"/>
      <c r="E333" s="4"/>
      <c r="F333" s="3"/>
      <c r="G333" s="4"/>
      <c r="H333" s="3"/>
      <c r="I333" s="4"/>
      <c r="J333" s="4"/>
      <c r="K333" s="4"/>
      <c r="L333" s="4"/>
      <c r="M333" s="4"/>
      <c r="N333" s="4"/>
      <c r="O333" s="4"/>
      <c r="P333" s="4"/>
      <c r="Q333" s="4"/>
      <c r="R333" s="4"/>
      <c r="S333" s="4"/>
      <c r="T333" s="4"/>
      <c r="U333" s="4"/>
      <c r="V333" s="4"/>
      <c r="W333" s="4"/>
      <c r="X333" s="4"/>
      <c r="Y333" s="4"/>
      <c r="Z333" s="4"/>
      <c r="AA333" s="4"/>
      <c r="AB333" s="4"/>
      <c r="AC333" s="4"/>
      <c r="AD333" s="4"/>
      <c r="AE333" s="4"/>
    </row>
    <row r="334" spans="1:31" x14ac:dyDescent="0.25">
      <c r="A334" s="38"/>
      <c r="B334" s="15"/>
      <c r="C334" s="3"/>
      <c r="D334" s="3"/>
      <c r="E334" s="4"/>
      <c r="F334" s="3"/>
      <c r="G334" s="4"/>
      <c r="H334" s="3"/>
      <c r="I334" s="4"/>
      <c r="J334" s="4"/>
      <c r="K334" s="4"/>
      <c r="L334" s="4"/>
      <c r="M334" s="4"/>
      <c r="N334" s="4"/>
      <c r="O334" s="4"/>
      <c r="P334" s="4"/>
      <c r="Q334" s="4"/>
      <c r="R334" s="4"/>
      <c r="S334" s="4"/>
      <c r="T334" s="4"/>
      <c r="U334" s="4"/>
      <c r="V334" s="4"/>
      <c r="W334" s="4"/>
      <c r="X334" s="4"/>
      <c r="Y334" s="4"/>
      <c r="Z334" s="4"/>
      <c r="AA334" s="4"/>
      <c r="AB334" s="4"/>
      <c r="AC334" s="4"/>
      <c r="AD334" s="4"/>
      <c r="AE334" s="4"/>
    </row>
    <row r="335" spans="1:31" x14ac:dyDescent="0.25">
      <c r="A335" s="38"/>
      <c r="B335" s="15"/>
      <c r="C335" s="3"/>
      <c r="D335" s="3"/>
      <c r="E335" s="4"/>
      <c r="F335" s="3"/>
      <c r="G335" s="4"/>
      <c r="H335" s="3"/>
      <c r="I335" s="4"/>
      <c r="J335" s="4"/>
      <c r="K335" s="4"/>
      <c r="L335" s="4"/>
      <c r="M335" s="4"/>
      <c r="N335" s="4"/>
      <c r="O335" s="4"/>
      <c r="P335" s="4"/>
      <c r="Q335" s="4"/>
      <c r="R335" s="4"/>
      <c r="S335" s="4"/>
      <c r="T335" s="4"/>
      <c r="U335" s="4"/>
      <c r="V335" s="4"/>
      <c r="W335" s="4"/>
      <c r="X335" s="4"/>
      <c r="Y335" s="4"/>
      <c r="Z335" s="4"/>
      <c r="AA335" s="4"/>
      <c r="AB335" s="4"/>
      <c r="AC335" s="4"/>
      <c r="AD335" s="4"/>
      <c r="AE335" s="4"/>
    </row>
    <row r="336" spans="1:31" x14ac:dyDescent="0.25">
      <c r="A336" s="38"/>
      <c r="B336" s="15"/>
      <c r="C336" s="3"/>
      <c r="D336" s="3"/>
      <c r="E336" s="4"/>
      <c r="F336" s="3"/>
      <c r="G336" s="4"/>
      <c r="H336" s="3"/>
      <c r="I336" s="4"/>
      <c r="J336" s="4"/>
      <c r="K336" s="4"/>
      <c r="L336" s="4"/>
      <c r="M336" s="4"/>
      <c r="N336" s="4"/>
      <c r="O336" s="4"/>
      <c r="P336" s="4"/>
      <c r="Q336" s="4"/>
      <c r="R336" s="4"/>
      <c r="S336" s="4"/>
      <c r="T336" s="4"/>
      <c r="U336" s="4"/>
      <c r="V336" s="4"/>
      <c r="W336" s="4"/>
      <c r="X336" s="4"/>
      <c r="Y336" s="4"/>
      <c r="Z336" s="4"/>
      <c r="AA336" s="4"/>
      <c r="AB336" s="4"/>
      <c r="AC336" s="4"/>
      <c r="AD336" s="4"/>
      <c r="AE336" s="4"/>
    </row>
    <row r="337" spans="1:31" x14ac:dyDescent="0.25">
      <c r="A337" s="38"/>
      <c r="B337" s="15"/>
      <c r="C337" s="3"/>
      <c r="D337" s="3"/>
      <c r="E337" s="4"/>
      <c r="F337" s="3"/>
      <c r="G337" s="4"/>
      <c r="H337" s="3"/>
      <c r="I337" s="4"/>
      <c r="J337" s="4"/>
      <c r="K337" s="4"/>
      <c r="L337" s="4"/>
      <c r="M337" s="4"/>
      <c r="N337" s="4"/>
      <c r="O337" s="4"/>
      <c r="P337" s="4"/>
      <c r="Q337" s="4"/>
      <c r="R337" s="4"/>
      <c r="S337" s="4"/>
      <c r="T337" s="4"/>
      <c r="U337" s="4"/>
      <c r="V337" s="4"/>
      <c r="W337" s="4"/>
      <c r="X337" s="4"/>
      <c r="Y337" s="4"/>
      <c r="Z337" s="4"/>
      <c r="AA337" s="4"/>
      <c r="AB337" s="4"/>
      <c r="AC337" s="4"/>
      <c r="AD337" s="4"/>
      <c r="AE337" s="4"/>
    </row>
    <row r="338" spans="1:31" x14ac:dyDescent="0.25">
      <c r="A338" s="38"/>
      <c r="B338" s="15"/>
      <c r="C338" s="3"/>
      <c r="D338" s="3"/>
      <c r="E338" s="4"/>
      <c r="F338" s="3"/>
      <c r="G338" s="4"/>
      <c r="H338" s="3"/>
      <c r="I338" s="4"/>
      <c r="J338" s="4"/>
      <c r="K338" s="4"/>
      <c r="L338" s="4"/>
      <c r="M338" s="4"/>
      <c r="N338" s="4"/>
      <c r="O338" s="4"/>
      <c r="P338" s="4"/>
      <c r="Q338" s="4"/>
      <c r="R338" s="4"/>
      <c r="S338" s="4"/>
      <c r="T338" s="4"/>
      <c r="U338" s="4"/>
      <c r="V338" s="4"/>
      <c r="W338" s="4"/>
      <c r="X338" s="4"/>
      <c r="Y338" s="4"/>
      <c r="Z338" s="4"/>
      <c r="AA338" s="4"/>
      <c r="AB338" s="4"/>
      <c r="AC338" s="4"/>
      <c r="AD338" s="4"/>
      <c r="AE338" s="4"/>
    </row>
    <row r="339" spans="1:31" x14ac:dyDescent="0.25">
      <c r="A339" s="38"/>
      <c r="B339" s="15"/>
      <c r="C339" s="3"/>
      <c r="D339" s="3"/>
      <c r="E339" s="4"/>
      <c r="F339" s="3"/>
      <c r="G339" s="4"/>
      <c r="H339" s="3"/>
      <c r="I339" s="4"/>
      <c r="J339" s="4"/>
      <c r="K339" s="4"/>
      <c r="L339" s="4"/>
      <c r="M339" s="4"/>
      <c r="N339" s="4"/>
      <c r="O339" s="4"/>
      <c r="P339" s="4"/>
      <c r="Q339" s="4"/>
      <c r="R339" s="4"/>
      <c r="S339" s="4"/>
      <c r="T339" s="4"/>
      <c r="U339" s="4"/>
      <c r="V339" s="4"/>
      <c r="W339" s="4"/>
      <c r="X339" s="4"/>
      <c r="Y339" s="4"/>
      <c r="Z339" s="4"/>
      <c r="AA339" s="4"/>
      <c r="AB339" s="4"/>
      <c r="AC339" s="4"/>
      <c r="AD339" s="4"/>
      <c r="AE339" s="4"/>
    </row>
    <row r="340" spans="1:31" x14ac:dyDescent="0.25">
      <c r="A340" s="38"/>
      <c r="B340" s="15"/>
      <c r="C340" s="3"/>
      <c r="D340" s="3"/>
      <c r="E340" s="4"/>
      <c r="F340" s="3"/>
      <c r="G340" s="4"/>
      <c r="H340" s="3"/>
      <c r="I340" s="4"/>
      <c r="J340" s="4"/>
      <c r="K340" s="4"/>
      <c r="L340" s="4"/>
      <c r="M340" s="4"/>
      <c r="N340" s="4"/>
      <c r="O340" s="4"/>
      <c r="P340" s="4"/>
      <c r="Q340" s="4"/>
      <c r="R340" s="4"/>
      <c r="S340" s="4"/>
      <c r="T340" s="4"/>
      <c r="U340" s="4"/>
      <c r="V340" s="4"/>
      <c r="W340" s="4"/>
      <c r="X340" s="4"/>
      <c r="Y340" s="4"/>
      <c r="Z340" s="4"/>
      <c r="AA340" s="4"/>
      <c r="AB340" s="4"/>
      <c r="AC340" s="4"/>
      <c r="AD340" s="4"/>
      <c r="AE340" s="4"/>
    </row>
    <row r="341" spans="1:31" x14ac:dyDescent="0.25">
      <c r="A341" s="38"/>
      <c r="B341" s="15"/>
      <c r="C341" s="3"/>
      <c r="D341" s="3"/>
      <c r="E341" s="4"/>
      <c r="F341" s="3"/>
      <c r="G341" s="4"/>
      <c r="H341" s="3"/>
      <c r="I341" s="4"/>
      <c r="J341" s="4"/>
      <c r="K341" s="4"/>
      <c r="L341" s="4"/>
      <c r="M341" s="4"/>
      <c r="N341" s="4"/>
      <c r="O341" s="4"/>
      <c r="P341" s="4"/>
      <c r="Q341" s="4"/>
      <c r="R341" s="4"/>
      <c r="S341" s="4"/>
      <c r="T341" s="4"/>
      <c r="U341" s="4"/>
      <c r="V341" s="4"/>
      <c r="W341" s="4"/>
      <c r="X341" s="4"/>
      <c r="Y341" s="4"/>
      <c r="Z341" s="4"/>
      <c r="AA341" s="4"/>
      <c r="AB341" s="4"/>
      <c r="AC341" s="4"/>
      <c r="AD341" s="4"/>
      <c r="AE341" s="4"/>
    </row>
    <row r="342" spans="1:31" x14ac:dyDescent="0.25">
      <c r="A342" s="38"/>
      <c r="B342" s="15"/>
      <c r="C342" s="3"/>
      <c r="D342" s="3"/>
      <c r="E342" s="4"/>
      <c r="F342" s="3"/>
      <c r="G342" s="4"/>
      <c r="H342" s="3"/>
      <c r="I342" s="4"/>
      <c r="J342" s="4"/>
      <c r="K342" s="4"/>
      <c r="L342" s="4"/>
      <c r="M342" s="4"/>
      <c r="N342" s="4"/>
      <c r="O342" s="4"/>
      <c r="P342" s="4"/>
      <c r="Q342" s="4"/>
      <c r="R342" s="4"/>
      <c r="S342" s="4"/>
      <c r="T342" s="4"/>
      <c r="U342" s="4"/>
      <c r="V342" s="4"/>
      <c r="W342" s="4"/>
      <c r="X342" s="4"/>
      <c r="Y342" s="4"/>
      <c r="Z342" s="4"/>
      <c r="AA342" s="4"/>
      <c r="AB342" s="4"/>
      <c r="AC342" s="4"/>
      <c r="AD342" s="4"/>
      <c r="AE342" s="4"/>
    </row>
    <row r="343" spans="1:31" x14ac:dyDescent="0.25">
      <c r="A343" s="38"/>
      <c r="B343" s="15"/>
      <c r="C343" s="3"/>
      <c r="D343" s="3"/>
      <c r="E343" s="4"/>
      <c r="F343" s="3"/>
      <c r="G343" s="4"/>
      <c r="H343" s="3"/>
      <c r="I343" s="4"/>
      <c r="J343" s="4"/>
      <c r="K343" s="4"/>
      <c r="L343" s="4"/>
      <c r="M343" s="4"/>
      <c r="N343" s="4"/>
      <c r="O343" s="4"/>
      <c r="P343" s="4"/>
      <c r="Q343" s="4"/>
      <c r="R343" s="4"/>
      <c r="S343" s="4"/>
      <c r="T343" s="4"/>
      <c r="U343" s="4"/>
      <c r="V343" s="4"/>
      <c r="W343" s="4"/>
      <c r="X343" s="4"/>
      <c r="Y343" s="4"/>
      <c r="Z343" s="4"/>
      <c r="AA343" s="4"/>
      <c r="AB343" s="4"/>
      <c r="AC343" s="4"/>
      <c r="AD343" s="4"/>
      <c r="AE343" s="4"/>
    </row>
    <row r="344" spans="1:31" x14ac:dyDescent="0.25">
      <c r="A344" s="38"/>
      <c r="B344" s="15"/>
      <c r="C344" s="3"/>
      <c r="D344" s="3"/>
      <c r="E344" s="4"/>
      <c r="F344" s="3"/>
      <c r="G344" s="4"/>
      <c r="H344" s="3"/>
      <c r="I344" s="4"/>
      <c r="J344" s="4"/>
      <c r="K344" s="4"/>
      <c r="L344" s="4"/>
      <c r="M344" s="4"/>
      <c r="N344" s="4"/>
      <c r="O344" s="4"/>
      <c r="P344" s="4"/>
      <c r="Q344" s="4"/>
      <c r="R344" s="4"/>
      <c r="S344" s="4"/>
      <c r="T344" s="4"/>
      <c r="U344" s="4"/>
      <c r="V344" s="4"/>
      <c r="W344" s="4"/>
      <c r="X344" s="4"/>
      <c r="Y344" s="4"/>
      <c r="Z344" s="4"/>
      <c r="AA344" s="4"/>
      <c r="AB344" s="4"/>
      <c r="AC344" s="4"/>
      <c r="AD344" s="4"/>
      <c r="AE344" s="4"/>
    </row>
    <row r="345" spans="1:31" x14ac:dyDescent="0.25">
      <c r="A345" s="38"/>
      <c r="B345" s="15"/>
      <c r="C345" s="3"/>
      <c r="D345" s="3"/>
      <c r="E345" s="4"/>
      <c r="F345" s="3"/>
      <c r="G345" s="4"/>
      <c r="H345" s="3"/>
      <c r="I345" s="4"/>
      <c r="J345" s="4"/>
      <c r="K345" s="4"/>
      <c r="L345" s="4"/>
      <c r="M345" s="4"/>
      <c r="N345" s="4"/>
      <c r="O345" s="4"/>
      <c r="P345" s="4"/>
      <c r="Q345" s="4"/>
      <c r="R345" s="4"/>
      <c r="S345" s="4"/>
      <c r="T345" s="4"/>
      <c r="U345" s="4"/>
      <c r="V345" s="4"/>
      <c r="W345" s="4"/>
      <c r="X345" s="4"/>
      <c r="Y345" s="4"/>
      <c r="Z345" s="4"/>
      <c r="AA345" s="4"/>
      <c r="AB345" s="4"/>
      <c r="AC345" s="4"/>
      <c r="AD345" s="4"/>
      <c r="AE345" s="4"/>
    </row>
    <row r="346" spans="1:31" x14ac:dyDescent="0.25">
      <c r="A346" s="38"/>
      <c r="B346" s="15"/>
      <c r="C346" s="3"/>
      <c r="D346" s="3"/>
      <c r="E346" s="4"/>
      <c r="F346" s="3"/>
      <c r="G346" s="4"/>
      <c r="H346" s="3"/>
      <c r="I346" s="4"/>
      <c r="J346" s="4"/>
      <c r="K346" s="4"/>
      <c r="L346" s="4"/>
      <c r="M346" s="4"/>
      <c r="N346" s="4"/>
      <c r="O346" s="4"/>
      <c r="P346" s="4"/>
      <c r="Q346" s="4"/>
      <c r="R346" s="4"/>
      <c r="S346" s="4"/>
      <c r="T346" s="4"/>
      <c r="U346" s="4"/>
      <c r="V346" s="4"/>
      <c r="W346" s="4"/>
      <c r="X346" s="4"/>
      <c r="Y346" s="4"/>
      <c r="Z346" s="4"/>
      <c r="AA346" s="4"/>
      <c r="AB346" s="4"/>
      <c r="AC346" s="4"/>
      <c r="AD346" s="4"/>
      <c r="AE346" s="4"/>
    </row>
    <row r="347" spans="1:31" x14ac:dyDescent="0.25">
      <c r="A347" s="38"/>
      <c r="B347" s="15"/>
      <c r="C347" s="3"/>
      <c r="D347" s="3"/>
      <c r="E347" s="4"/>
      <c r="F347" s="3"/>
      <c r="G347" s="4"/>
      <c r="H347" s="3"/>
      <c r="I347" s="4"/>
      <c r="J347" s="4"/>
      <c r="K347" s="4"/>
      <c r="L347" s="4"/>
      <c r="M347" s="4"/>
      <c r="N347" s="4"/>
      <c r="O347" s="4"/>
      <c r="P347" s="4"/>
      <c r="Q347" s="4"/>
      <c r="R347" s="4"/>
      <c r="S347" s="4"/>
      <c r="T347" s="4"/>
      <c r="U347" s="4"/>
      <c r="V347" s="4"/>
      <c r="W347" s="4"/>
      <c r="X347" s="4"/>
      <c r="Y347" s="4"/>
      <c r="Z347" s="4"/>
      <c r="AA347" s="4"/>
      <c r="AB347" s="4"/>
      <c r="AC347" s="4"/>
      <c r="AD347" s="4"/>
      <c r="AE347" s="4"/>
    </row>
    <row r="348" spans="1:31" x14ac:dyDescent="0.25">
      <c r="A348" s="38"/>
      <c r="B348" s="15"/>
      <c r="C348" s="3"/>
      <c r="D348" s="3"/>
      <c r="E348" s="4"/>
      <c r="F348" s="3"/>
      <c r="G348" s="4"/>
      <c r="H348" s="3"/>
      <c r="I348" s="4"/>
      <c r="J348" s="4"/>
      <c r="K348" s="4"/>
      <c r="L348" s="4"/>
      <c r="M348" s="4"/>
      <c r="N348" s="4"/>
      <c r="O348" s="4"/>
      <c r="P348" s="4"/>
      <c r="Q348" s="4"/>
      <c r="R348" s="4"/>
      <c r="S348" s="4"/>
      <c r="T348" s="4"/>
      <c r="U348" s="4"/>
      <c r="V348" s="4"/>
      <c r="W348" s="4"/>
      <c r="X348" s="4"/>
      <c r="Y348" s="4"/>
      <c r="Z348" s="4"/>
      <c r="AA348" s="4"/>
      <c r="AB348" s="4"/>
      <c r="AC348" s="4"/>
      <c r="AD348" s="4"/>
      <c r="AE348" s="4"/>
    </row>
    <row r="349" spans="1:31" x14ac:dyDescent="0.25">
      <c r="A349" s="38"/>
      <c r="B349" s="15"/>
      <c r="C349" s="3"/>
      <c r="D349" s="3"/>
      <c r="E349" s="4"/>
      <c r="F349" s="3"/>
      <c r="G349" s="4"/>
      <c r="H349" s="3"/>
      <c r="I349" s="4"/>
      <c r="J349" s="4"/>
      <c r="K349" s="4"/>
      <c r="L349" s="4"/>
      <c r="M349" s="4"/>
      <c r="N349" s="4"/>
      <c r="O349" s="4"/>
      <c r="P349" s="4"/>
      <c r="Q349" s="4"/>
      <c r="R349" s="4"/>
      <c r="S349" s="4"/>
      <c r="T349" s="4"/>
      <c r="U349" s="4"/>
      <c r="V349" s="4"/>
      <c r="W349" s="4"/>
      <c r="X349" s="4"/>
      <c r="Y349" s="4"/>
      <c r="Z349" s="4"/>
      <c r="AA349" s="4"/>
      <c r="AB349" s="4"/>
      <c r="AC349" s="4"/>
      <c r="AD349" s="4"/>
      <c r="AE349" s="4"/>
    </row>
    <row r="350" spans="1:31" x14ac:dyDescent="0.25">
      <c r="A350" s="38"/>
      <c r="B350" s="15"/>
      <c r="C350" s="3"/>
      <c r="D350" s="3"/>
      <c r="E350" s="4"/>
      <c r="F350" s="3"/>
      <c r="G350" s="4"/>
      <c r="H350" s="3"/>
      <c r="I350" s="4"/>
      <c r="J350" s="4"/>
      <c r="K350" s="4"/>
      <c r="L350" s="4"/>
      <c r="M350" s="4"/>
      <c r="N350" s="4"/>
      <c r="O350" s="4"/>
      <c r="P350" s="4"/>
      <c r="Q350" s="4"/>
      <c r="R350" s="4"/>
      <c r="S350" s="4"/>
      <c r="T350" s="4"/>
      <c r="U350" s="4"/>
      <c r="V350" s="4"/>
      <c r="W350" s="4"/>
      <c r="X350" s="4"/>
      <c r="Y350" s="4"/>
      <c r="Z350" s="4"/>
      <c r="AA350" s="4"/>
      <c r="AB350" s="4"/>
      <c r="AC350" s="4"/>
      <c r="AD350" s="4"/>
      <c r="AE350" s="4"/>
    </row>
    <row r="351" spans="1:31" x14ac:dyDescent="0.25">
      <c r="A351" s="38"/>
      <c r="B351" s="15"/>
      <c r="C351" s="3"/>
      <c r="D351" s="3"/>
      <c r="E351" s="4"/>
      <c r="F351" s="3"/>
      <c r="G351" s="4"/>
      <c r="H351" s="3"/>
      <c r="I351" s="4"/>
      <c r="J351" s="4"/>
      <c r="K351" s="4"/>
      <c r="L351" s="4"/>
      <c r="M351" s="4"/>
      <c r="N351" s="4"/>
      <c r="O351" s="4"/>
      <c r="P351" s="4"/>
      <c r="Q351" s="4"/>
      <c r="R351" s="4"/>
      <c r="S351" s="4"/>
      <c r="T351" s="4"/>
      <c r="U351" s="4"/>
      <c r="V351" s="4"/>
      <c r="W351" s="4"/>
      <c r="X351" s="4"/>
      <c r="Y351" s="4"/>
      <c r="Z351" s="4"/>
      <c r="AA351" s="4"/>
      <c r="AB351" s="4"/>
      <c r="AC351" s="4"/>
      <c r="AD351" s="4"/>
      <c r="AE351" s="4"/>
    </row>
    <row r="352" spans="1:31" x14ac:dyDescent="0.25">
      <c r="A352" s="38"/>
      <c r="B352" s="15"/>
      <c r="C352" s="3"/>
      <c r="D352" s="3"/>
      <c r="E352" s="4"/>
      <c r="F352" s="3"/>
      <c r="G352" s="4"/>
      <c r="H352" s="3"/>
      <c r="I352" s="4"/>
      <c r="J352" s="4"/>
      <c r="K352" s="4"/>
      <c r="L352" s="4"/>
      <c r="M352" s="4"/>
      <c r="N352" s="4"/>
      <c r="O352" s="4"/>
      <c r="P352" s="4"/>
      <c r="Q352" s="4"/>
      <c r="R352" s="4"/>
      <c r="S352" s="4"/>
      <c r="T352" s="4"/>
      <c r="U352" s="4"/>
      <c r="V352" s="4"/>
      <c r="W352" s="4"/>
      <c r="X352" s="4"/>
      <c r="Y352" s="4"/>
      <c r="Z352" s="4"/>
      <c r="AA352" s="4"/>
      <c r="AB352" s="4"/>
      <c r="AC352" s="4"/>
      <c r="AD352" s="4"/>
      <c r="AE352" s="4"/>
    </row>
    <row r="353" spans="1:31" x14ac:dyDescent="0.25">
      <c r="A353" s="38"/>
      <c r="B353" s="15"/>
      <c r="C353" s="3"/>
      <c r="D353" s="3"/>
      <c r="E353" s="4"/>
      <c r="F353" s="3"/>
      <c r="G353" s="4"/>
      <c r="H353" s="3"/>
      <c r="I353" s="4"/>
      <c r="J353" s="4"/>
      <c r="K353" s="4"/>
      <c r="L353" s="4"/>
      <c r="M353" s="4"/>
      <c r="N353" s="4"/>
      <c r="O353" s="4"/>
      <c r="P353" s="4"/>
      <c r="Q353" s="4"/>
      <c r="R353" s="4"/>
      <c r="S353" s="4"/>
      <c r="T353" s="4"/>
      <c r="U353" s="4"/>
      <c r="V353" s="4"/>
      <c r="W353" s="4"/>
      <c r="X353" s="4"/>
      <c r="Y353" s="4"/>
      <c r="Z353" s="4"/>
      <c r="AA353" s="4"/>
      <c r="AB353" s="4"/>
      <c r="AC353" s="4"/>
      <c r="AD353" s="4"/>
      <c r="AE353" s="4"/>
    </row>
    <row r="354" spans="1:31" x14ac:dyDescent="0.25">
      <c r="A354" s="38"/>
      <c r="B354" s="15"/>
      <c r="C354" s="3"/>
      <c r="D354" s="3"/>
      <c r="E354" s="4"/>
      <c r="F354" s="3"/>
      <c r="G354" s="4"/>
      <c r="H354" s="3"/>
      <c r="I354" s="4"/>
      <c r="J354" s="4"/>
      <c r="K354" s="4"/>
      <c r="L354" s="4"/>
      <c r="M354" s="4"/>
      <c r="N354" s="4"/>
      <c r="O354" s="4"/>
      <c r="P354" s="4"/>
      <c r="Q354" s="4"/>
      <c r="R354" s="4"/>
      <c r="S354" s="4"/>
      <c r="T354" s="4"/>
      <c r="U354" s="4"/>
      <c r="V354" s="4"/>
      <c r="W354" s="4"/>
      <c r="X354" s="4"/>
      <c r="Y354" s="4"/>
      <c r="Z354" s="4"/>
      <c r="AA354" s="4"/>
      <c r="AB354" s="4"/>
      <c r="AC354" s="4"/>
      <c r="AD354" s="4"/>
      <c r="AE354" s="4"/>
    </row>
    <row r="355" spans="1:31" x14ac:dyDescent="0.25">
      <c r="A355" s="38"/>
      <c r="B355" s="15"/>
      <c r="C355" s="3"/>
      <c r="D355" s="3"/>
      <c r="E355" s="4"/>
      <c r="F355" s="3"/>
      <c r="G355" s="4"/>
      <c r="H355" s="3"/>
      <c r="I355" s="4"/>
      <c r="J355" s="4"/>
      <c r="K355" s="4"/>
      <c r="L355" s="4"/>
      <c r="M355" s="4"/>
      <c r="N355" s="4"/>
      <c r="O355" s="4"/>
      <c r="P355" s="4"/>
      <c r="Q355" s="4"/>
      <c r="R355" s="4"/>
      <c r="S355" s="4"/>
      <c r="T355" s="4"/>
      <c r="U355" s="4"/>
      <c r="V355" s="4"/>
      <c r="W355" s="4"/>
      <c r="X355" s="4"/>
      <c r="Y355" s="4"/>
      <c r="Z355" s="4"/>
      <c r="AA355" s="4"/>
      <c r="AB355" s="4"/>
      <c r="AC355" s="4"/>
      <c r="AD355" s="4"/>
      <c r="AE355" s="4"/>
    </row>
    <row r="356" spans="1:31" x14ac:dyDescent="0.25">
      <c r="A356" s="38"/>
      <c r="B356" s="15"/>
      <c r="C356" s="3"/>
      <c r="D356" s="3"/>
      <c r="E356" s="4"/>
      <c r="F356" s="3"/>
      <c r="G356" s="4"/>
      <c r="H356" s="3"/>
      <c r="I356" s="4"/>
      <c r="J356" s="4"/>
      <c r="K356" s="4"/>
      <c r="L356" s="4"/>
      <c r="M356" s="4"/>
      <c r="N356" s="4"/>
      <c r="O356" s="4"/>
      <c r="P356" s="4"/>
      <c r="Q356" s="4"/>
      <c r="R356" s="4"/>
      <c r="S356" s="4"/>
      <c r="T356" s="4"/>
      <c r="U356" s="4"/>
      <c r="V356" s="4"/>
      <c r="W356" s="4"/>
      <c r="X356" s="4"/>
      <c r="Y356" s="4"/>
      <c r="Z356" s="4"/>
      <c r="AA356" s="4"/>
      <c r="AB356" s="4"/>
      <c r="AC356" s="4"/>
      <c r="AD356" s="4"/>
      <c r="AE356" s="4"/>
    </row>
    <row r="357" spans="1:31" x14ac:dyDescent="0.25">
      <c r="A357" s="38"/>
      <c r="B357" s="15"/>
      <c r="C357" s="3"/>
      <c r="D357" s="3"/>
      <c r="E357" s="4"/>
      <c r="F357" s="3"/>
      <c r="G357" s="4"/>
      <c r="H357" s="3"/>
      <c r="I357" s="4"/>
      <c r="J357" s="4"/>
      <c r="K357" s="4"/>
      <c r="L357" s="4"/>
      <c r="M357" s="4"/>
      <c r="N357" s="4"/>
      <c r="O357" s="4"/>
      <c r="P357" s="4"/>
      <c r="Q357" s="4"/>
      <c r="R357" s="4"/>
      <c r="S357" s="4"/>
      <c r="T357" s="4"/>
      <c r="U357" s="4"/>
      <c r="V357" s="4"/>
      <c r="W357" s="4"/>
      <c r="X357" s="4"/>
      <c r="Y357" s="4"/>
      <c r="Z357" s="4"/>
      <c r="AA357" s="4"/>
      <c r="AB357" s="4"/>
      <c r="AC357" s="4"/>
      <c r="AD357" s="4"/>
      <c r="AE357" s="4"/>
    </row>
    <row r="358" spans="1:31" x14ac:dyDescent="0.25">
      <c r="A358" s="38"/>
      <c r="B358" s="15"/>
      <c r="C358" s="3"/>
      <c r="D358" s="3"/>
      <c r="E358" s="4"/>
      <c r="F358" s="3"/>
      <c r="G358" s="4"/>
      <c r="H358" s="3"/>
      <c r="I358" s="4"/>
      <c r="J358" s="4"/>
      <c r="K358" s="4"/>
      <c r="L358" s="4"/>
      <c r="M358" s="4"/>
      <c r="N358" s="4"/>
      <c r="O358" s="4"/>
      <c r="P358" s="4"/>
      <c r="Q358" s="4"/>
      <c r="R358" s="4"/>
      <c r="S358" s="4"/>
      <c r="T358" s="4"/>
      <c r="U358" s="4"/>
      <c r="V358" s="4"/>
      <c r="W358" s="4"/>
      <c r="X358" s="4"/>
      <c r="Y358" s="4"/>
      <c r="Z358" s="4"/>
      <c r="AA358" s="4"/>
      <c r="AB358" s="4"/>
      <c r="AC358" s="4"/>
      <c r="AD358" s="4"/>
      <c r="AE358" s="4"/>
    </row>
    <row r="359" spans="1:31" x14ac:dyDescent="0.25">
      <c r="A359" s="38"/>
      <c r="B359" s="15"/>
      <c r="C359" s="3"/>
      <c r="D359" s="3"/>
      <c r="E359" s="4"/>
      <c r="F359" s="3"/>
      <c r="G359" s="4"/>
      <c r="H359" s="3"/>
      <c r="I359" s="4"/>
      <c r="J359" s="4"/>
      <c r="K359" s="4"/>
      <c r="L359" s="4"/>
      <c r="M359" s="4"/>
      <c r="N359" s="4"/>
      <c r="O359" s="4"/>
      <c r="P359" s="4"/>
      <c r="Q359" s="4"/>
      <c r="R359" s="4"/>
      <c r="S359" s="4"/>
      <c r="T359" s="4"/>
      <c r="U359" s="4"/>
      <c r="V359" s="4"/>
      <c r="W359" s="4"/>
      <c r="X359" s="4"/>
      <c r="Y359" s="4"/>
      <c r="Z359" s="4"/>
      <c r="AA359" s="4"/>
      <c r="AB359" s="4"/>
      <c r="AC359" s="4"/>
      <c r="AD359" s="4"/>
      <c r="AE359" s="4"/>
    </row>
    <row r="360" spans="1:31" x14ac:dyDescent="0.25">
      <c r="A360" s="38"/>
      <c r="B360" s="15"/>
      <c r="C360" s="3"/>
      <c r="D360" s="3"/>
      <c r="E360" s="4"/>
      <c r="F360" s="3"/>
      <c r="G360" s="4"/>
      <c r="H360" s="3"/>
      <c r="I360" s="4"/>
      <c r="J360" s="4"/>
      <c r="K360" s="4"/>
      <c r="L360" s="4"/>
      <c r="M360" s="4"/>
      <c r="N360" s="4"/>
      <c r="O360" s="4"/>
      <c r="P360" s="4"/>
      <c r="Q360" s="4"/>
      <c r="R360" s="4"/>
      <c r="S360" s="4"/>
      <c r="T360" s="4"/>
      <c r="U360" s="4"/>
      <c r="V360" s="4"/>
      <c r="W360" s="4"/>
      <c r="X360" s="4"/>
      <c r="Y360" s="4"/>
      <c r="Z360" s="4"/>
      <c r="AA360" s="4"/>
      <c r="AB360" s="4"/>
      <c r="AC360" s="4"/>
      <c r="AD360" s="4"/>
      <c r="AE360" s="4"/>
    </row>
    <row r="361" spans="1:31" x14ac:dyDescent="0.25">
      <c r="A361" s="38"/>
      <c r="B361" s="15"/>
      <c r="C361" s="3"/>
      <c r="D361" s="3"/>
      <c r="E361" s="4"/>
      <c r="F361" s="3"/>
      <c r="G361" s="4"/>
      <c r="H361" s="3"/>
      <c r="I361" s="4"/>
      <c r="J361" s="4"/>
      <c r="K361" s="4"/>
      <c r="L361" s="4"/>
      <c r="M361" s="4"/>
      <c r="N361" s="4"/>
      <c r="O361" s="4"/>
      <c r="P361" s="4"/>
      <c r="Q361" s="4"/>
      <c r="R361" s="4"/>
      <c r="S361" s="4"/>
      <c r="T361" s="4"/>
      <c r="U361" s="4"/>
      <c r="V361" s="4"/>
      <c r="W361" s="4"/>
      <c r="X361" s="4"/>
      <c r="Y361" s="4"/>
      <c r="Z361" s="4"/>
      <c r="AA361" s="4"/>
      <c r="AB361" s="4"/>
      <c r="AC361" s="4"/>
      <c r="AD361" s="4"/>
      <c r="AE361" s="4"/>
    </row>
    <row r="362" spans="1:31" x14ac:dyDescent="0.25">
      <c r="A362" s="38"/>
      <c r="B362" s="15"/>
      <c r="C362" s="3"/>
      <c r="D362" s="3"/>
      <c r="E362" s="4"/>
      <c r="F362" s="3"/>
      <c r="G362" s="4"/>
      <c r="H362" s="3"/>
      <c r="I362" s="4"/>
      <c r="J362" s="4"/>
      <c r="K362" s="4"/>
      <c r="L362" s="4"/>
      <c r="M362" s="4"/>
      <c r="N362" s="4"/>
      <c r="O362" s="4"/>
      <c r="P362" s="4"/>
      <c r="Q362" s="4"/>
      <c r="R362" s="4"/>
      <c r="S362" s="4"/>
      <c r="T362" s="4"/>
      <c r="U362" s="4"/>
      <c r="V362" s="4"/>
      <c r="W362" s="4"/>
      <c r="X362" s="4"/>
      <c r="Y362" s="4"/>
      <c r="Z362" s="4"/>
      <c r="AA362" s="4"/>
      <c r="AB362" s="4"/>
      <c r="AC362" s="4"/>
      <c r="AD362" s="4"/>
      <c r="AE362" s="4"/>
    </row>
    <row r="363" spans="1:31" x14ac:dyDescent="0.25">
      <c r="A363" s="38"/>
      <c r="B363" s="15"/>
      <c r="C363" s="3"/>
      <c r="D363" s="3"/>
      <c r="E363" s="4"/>
      <c r="F363" s="3"/>
      <c r="G363" s="4"/>
      <c r="H363" s="3"/>
      <c r="I363" s="4"/>
      <c r="J363" s="4"/>
      <c r="K363" s="4"/>
      <c r="L363" s="4"/>
      <c r="M363" s="4"/>
      <c r="N363" s="4"/>
      <c r="O363" s="4"/>
      <c r="P363" s="4"/>
      <c r="Q363" s="4"/>
      <c r="R363" s="4"/>
      <c r="S363" s="4"/>
      <c r="T363" s="4"/>
      <c r="U363" s="4"/>
      <c r="V363" s="4"/>
      <c r="W363" s="4"/>
      <c r="X363" s="4"/>
      <c r="Y363" s="4"/>
      <c r="Z363" s="4"/>
      <c r="AA363" s="4"/>
      <c r="AB363" s="4"/>
      <c r="AC363" s="4"/>
      <c r="AD363" s="4"/>
      <c r="AE363" s="4"/>
    </row>
    <row r="364" spans="1:31" x14ac:dyDescent="0.25">
      <c r="A364" s="38"/>
      <c r="B364" s="15"/>
      <c r="C364" s="3"/>
      <c r="D364" s="3"/>
      <c r="E364" s="4"/>
      <c r="F364" s="3"/>
      <c r="G364" s="4"/>
      <c r="H364" s="3"/>
      <c r="I364" s="4"/>
      <c r="J364" s="4"/>
      <c r="K364" s="4"/>
      <c r="L364" s="4"/>
      <c r="M364" s="4"/>
      <c r="N364" s="4"/>
      <c r="O364" s="4"/>
      <c r="P364" s="4"/>
      <c r="Q364" s="4"/>
      <c r="R364" s="4"/>
      <c r="S364" s="4"/>
      <c r="T364" s="4"/>
      <c r="U364" s="4"/>
      <c r="V364" s="4"/>
      <c r="W364" s="4"/>
      <c r="X364" s="4"/>
      <c r="Y364" s="4"/>
      <c r="Z364" s="4"/>
      <c r="AA364" s="4"/>
      <c r="AB364" s="4"/>
      <c r="AC364" s="4"/>
      <c r="AD364" s="4"/>
      <c r="AE364" s="4"/>
    </row>
    <row r="365" spans="1:31" x14ac:dyDescent="0.25">
      <c r="A365" s="38"/>
      <c r="B365" s="15"/>
      <c r="C365" s="3"/>
      <c r="D365" s="3"/>
      <c r="E365" s="4"/>
      <c r="F365" s="3"/>
      <c r="G365" s="4"/>
      <c r="H365" s="3"/>
      <c r="I365" s="4"/>
      <c r="J365" s="4"/>
      <c r="K365" s="4"/>
      <c r="L365" s="4"/>
      <c r="M365" s="4"/>
      <c r="N365" s="4"/>
      <c r="O365" s="4"/>
      <c r="P365" s="4"/>
      <c r="Q365" s="4"/>
      <c r="R365" s="4"/>
      <c r="S365" s="4"/>
      <c r="T365" s="4"/>
      <c r="U365" s="4"/>
      <c r="V365" s="4"/>
      <c r="W365" s="4"/>
      <c r="X365" s="4"/>
      <c r="Y365" s="4"/>
      <c r="Z365" s="4"/>
      <c r="AA365" s="4"/>
      <c r="AB365" s="4"/>
      <c r="AC365" s="4"/>
      <c r="AD365" s="4"/>
      <c r="AE365" s="4"/>
    </row>
    <row r="366" spans="1:31" x14ac:dyDescent="0.25">
      <c r="A366" s="38"/>
      <c r="B366" s="15"/>
      <c r="C366" s="3"/>
      <c r="D366" s="3"/>
      <c r="E366" s="4"/>
      <c r="F366" s="3"/>
      <c r="G366" s="4"/>
      <c r="H366" s="3"/>
      <c r="I366" s="4"/>
      <c r="J366" s="4"/>
      <c r="K366" s="4"/>
      <c r="L366" s="4"/>
      <c r="M366" s="4"/>
      <c r="N366" s="4"/>
      <c r="O366" s="4"/>
      <c r="P366" s="4"/>
      <c r="Q366" s="4"/>
      <c r="R366" s="4"/>
      <c r="S366" s="4"/>
      <c r="T366" s="4"/>
      <c r="U366" s="4"/>
      <c r="V366" s="4"/>
      <c r="W366" s="4"/>
      <c r="X366" s="4"/>
      <c r="Y366" s="4"/>
      <c r="Z366" s="4"/>
      <c r="AA366" s="4"/>
      <c r="AB366" s="4"/>
      <c r="AC366" s="4"/>
      <c r="AD366" s="4"/>
      <c r="AE366" s="4"/>
    </row>
    <row r="367" spans="1:31" x14ac:dyDescent="0.25">
      <c r="A367" s="38"/>
      <c r="B367" s="15"/>
      <c r="C367" s="3"/>
      <c r="D367" s="3"/>
      <c r="E367" s="4"/>
      <c r="F367" s="3"/>
      <c r="G367" s="4"/>
      <c r="H367" s="3"/>
      <c r="I367" s="4"/>
      <c r="J367" s="4"/>
      <c r="K367" s="4"/>
      <c r="L367" s="4"/>
      <c r="M367" s="4"/>
      <c r="N367" s="4"/>
      <c r="O367" s="4"/>
      <c r="P367" s="4"/>
      <c r="Q367" s="4"/>
      <c r="R367" s="4"/>
      <c r="S367" s="4"/>
      <c r="T367" s="4"/>
      <c r="U367" s="4"/>
      <c r="V367" s="4"/>
      <c r="W367" s="4"/>
      <c r="X367" s="4"/>
      <c r="Y367" s="4"/>
      <c r="Z367" s="4"/>
      <c r="AA367" s="4"/>
      <c r="AB367" s="4"/>
      <c r="AC367" s="4"/>
      <c r="AD367" s="4"/>
      <c r="AE367" s="4"/>
    </row>
    <row r="368" spans="1:31" x14ac:dyDescent="0.25">
      <c r="A368" s="38"/>
      <c r="B368" s="15"/>
      <c r="C368" s="3"/>
      <c r="D368" s="3"/>
      <c r="E368" s="4"/>
      <c r="F368" s="3"/>
      <c r="G368" s="4"/>
      <c r="H368" s="3"/>
      <c r="I368" s="4"/>
      <c r="J368" s="4"/>
      <c r="K368" s="4"/>
      <c r="L368" s="4"/>
      <c r="M368" s="4"/>
      <c r="N368" s="4"/>
      <c r="O368" s="4"/>
      <c r="P368" s="4"/>
      <c r="Q368" s="4"/>
      <c r="R368" s="4"/>
      <c r="S368" s="4"/>
      <c r="T368" s="4"/>
      <c r="U368" s="4"/>
      <c r="V368" s="4"/>
      <c r="W368" s="4"/>
      <c r="X368" s="4"/>
      <c r="Y368" s="4"/>
      <c r="Z368" s="4"/>
      <c r="AA368" s="4"/>
      <c r="AB368" s="4"/>
      <c r="AC368" s="4"/>
      <c r="AD368" s="4"/>
      <c r="AE368" s="4"/>
    </row>
    <row r="369" spans="1:31" x14ac:dyDescent="0.25">
      <c r="A369" s="38"/>
      <c r="B369" s="15"/>
      <c r="C369" s="3"/>
      <c r="D369" s="3"/>
      <c r="E369" s="4"/>
      <c r="F369" s="3"/>
      <c r="G369" s="4"/>
      <c r="H369" s="3"/>
      <c r="I369" s="4"/>
      <c r="J369" s="4"/>
      <c r="K369" s="4"/>
      <c r="L369" s="4"/>
      <c r="M369" s="4"/>
      <c r="N369" s="4"/>
      <c r="O369" s="4"/>
      <c r="P369" s="4"/>
      <c r="Q369" s="4"/>
      <c r="R369" s="4"/>
      <c r="S369" s="4"/>
      <c r="T369" s="4"/>
      <c r="U369" s="4"/>
      <c r="V369" s="4"/>
      <c r="W369" s="4"/>
      <c r="X369" s="4"/>
      <c r="Y369" s="4"/>
      <c r="Z369" s="4"/>
      <c r="AA369" s="4"/>
      <c r="AB369" s="4"/>
      <c r="AC369" s="4"/>
      <c r="AD369" s="4"/>
      <c r="AE369" s="4"/>
    </row>
    <row r="370" spans="1:31" x14ac:dyDescent="0.25">
      <c r="A370" s="38"/>
      <c r="B370" s="15"/>
      <c r="C370" s="3"/>
      <c r="D370" s="3"/>
      <c r="E370" s="4"/>
      <c r="F370" s="3"/>
      <c r="G370" s="4"/>
      <c r="H370" s="3"/>
      <c r="I370" s="4"/>
      <c r="J370" s="4"/>
      <c r="K370" s="4"/>
      <c r="L370" s="4"/>
      <c r="M370" s="4"/>
      <c r="N370" s="4"/>
      <c r="O370" s="4"/>
      <c r="P370" s="4"/>
      <c r="Q370" s="4"/>
      <c r="R370" s="4"/>
      <c r="S370" s="4"/>
      <c r="T370" s="4"/>
      <c r="U370" s="4"/>
      <c r="V370" s="4"/>
      <c r="W370" s="4"/>
      <c r="X370" s="4"/>
      <c r="Y370" s="4"/>
      <c r="Z370" s="4"/>
      <c r="AA370" s="4"/>
      <c r="AB370" s="4"/>
      <c r="AC370" s="4"/>
      <c r="AD370" s="4"/>
      <c r="AE370" s="4"/>
    </row>
    <row r="371" spans="1:31" x14ac:dyDescent="0.25">
      <c r="A371" s="38"/>
      <c r="B371" s="15"/>
      <c r="C371" s="3"/>
      <c r="D371" s="3"/>
      <c r="E371" s="4"/>
      <c r="F371" s="3"/>
      <c r="G371" s="4"/>
      <c r="H371" s="3"/>
      <c r="I371" s="4"/>
      <c r="J371" s="4"/>
      <c r="K371" s="4"/>
      <c r="L371" s="4"/>
      <c r="M371" s="4"/>
      <c r="N371" s="4"/>
      <c r="O371" s="4"/>
      <c r="P371" s="4"/>
      <c r="Q371" s="4"/>
      <c r="R371" s="4"/>
      <c r="S371" s="4"/>
      <c r="T371" s="4"/>
      <c r="U371" s="4"/>
      <c r="V371" s="4"/>
      <c r="W371" s="4"/>
      <c r="X371" s="4"/>
      <c r="Y371" s="4"/>
      <c r="Z371" s="4"/>
      <c r="AA371" s="4"/>
      <c r="AB371" s="4"/>
      <c r="AC371" s="4"/>
      <c r="AD371" s="4"/>
      <c r="AE371" s="4"/>
    </row>
    <row r="372" spans="1:31" x14ac:dyDescent="0.25">
      <c r="A372" s="38"/>
      <c r="B372" s="15"/>
      <c r="C372" s="3"/>
      <c r="D372" s="3"/>
      <c r="E372" s="4"/>
      <c r="F372" s="3"/>
      <c r="G372" s="4"/>
      <c r="H372" s="3"/>
      <c r="I372" s="4"/>
      <c r="J372" s="4"/>
      <c r="K372" s="4"/>
      <c r="L372" s="4"/>
      <c r="M372" s="4"/>
      <c r="N372" s="4"/>
      <c r="O372" s="4"/>
      <c r="P372" s="4"/>
      <c r="Q372" s="4"/>
      <c r="R372" s="4"/>
      <c r="S372" s="4"/>
      <c r="T372" s="4"/>
      <c r="U372" s="4"/>
      <c r="V372" s="4"/>
      <c r="W372" s="4"/>
      <c r="X372" s="4"/>
      <c r="Y372" s="4"/>
      <c r="Z372" s="4"/>
      <c r="AA372" s="4"/>
      <c r="AB372" s="4"/>
      <c r="AC372" s="4"/>
      <c r="AD372" s="4"/>
      <c r="AE372" s="4"/>
    </row>
    <row r="373" spans="1:31" x14ac:dyDescent="0.25">
      <c r="A373" s="38"/>
      <c r="B373" s="15"/>
      <c r="C373" s="3"/>
      <c r="D373" s="3"/>
      <c r="E373" s="4"/>
      <c r="F373" s="3"/>
      <c r="G373" s="4"/>
      <c r="H373" s="3"/>
      <c r="I373" s="4"/>
      <c r="J373" s="4"/>
      <c r="K373" s="4"/>
      <c r="L373" s="4"/>
      <c r="M373" s="4"/>
      <c r="N373" s="4"/>
      <c r="O373" s="4"/>
      <c r="P373" s="4"/>
      <c r="Q373" s="4"/>
      <c r="R373" s="4"/>
      <c r="S373" s="4"/>
      <c r="T373" s="4"/>
      <c r="U373" s="4"/>
      <c r="V373" s="4"/>
      <c r="W373" s="4"/>
      <c r="X373" s="4"/>
      <c r="Y373" s="4"/>
      <c r="Z373" s="4"/>
      <c r="AA373" s="4"/>
      <c r="AB373" s="4"/>
      <c r="AC373" s="4"/>
      <c r="AD373" s="4"/>
      <c r="AE373" s="4"/>
    </row>
    <row r="374" spans="1:31" x14ac:dyDescent="0.25">
      <c r="A374" s="38"/>
      <c r="B374" s="15"/>
      <c r="C374" s="3"/>
      <c r="D374" s="3"/>
      <c r="E374" s="4"/>
      <c r="F374" s="3"/>
      <c r="G374" s="4"/>
      <c r="H374" s="3"/>
      <c r="I374" s="4"/>
      <c r="J374" s="4"/>
      <c r="K374" s="4"/>
      <c r="L374" s="4"/>
      <c r="M374" s="4"/>
      <c r="N374" s="4"/>
      <c r="O374" s="4"/>
      <c r="P374" s="4"/>
      <c r="Q374" s="4"/>
      <c r="R374" s="4"/>
      <c r="S374" s="4"/>
      <c r="T374" s="4"/>
      <c r="U374" s="4"/>
      <c r="V374" s="4"/>
      <c r="W374" s="4"/>
      <c r="X374" s="4"/>
      <c r="Y374" s="4"/>
      <c r="Z374" s="4"/>
      <c r="AA374" s="4"/>
      <c r="AB374" s="4"/>
      <c r="AC374" s="4"/>
      <c r="AD374" s="4"/>
      <c r="AE374" s="4"/>
    </row>
    <row r="375" spans="1:31" x14ac:dyDescent="0.25">
      <c r="A375" s="38"/>
      <c r="B375" s="15"/>
      <c r="C375" s="3"/>
      <c r="D375" s="3"/>
      <c r="E375" s="4"/>
      <c r="F375" s="3"/>
      <c r="G375" s="4"/>
      <c r="H375" s="3"/>
      <c r="I375" s="4"/>
      <c r="J375" s="4"/>
      <c r="K375" s="4"/>
      <c r="L375" s="4"/>
      <c r="M375" s="4"/>
      <c r="N375" s="4"/>
      <c r="O375" s="4"/>
      <c r="P375" s="4"/>
      <c r="Q375" s="4"/>
      <c r="R375" s="4"/>
      <c r="S375" s="4"/>
      <c r="T375" s="4"/>
      <c r="U375" s="4"/>
      <c r="V375" s="4"/>
      <c r="W375" s="4"/>
      <c r="X375" s="4"/>
      <c r="Y375" s="4"/>
      <c r="Z375" s="4"/>
      <c r="AA375" s="4"/>
      <c r="AB375" s="4"/>
      <c r="AC375" s="4"/>
      <c r="AD375" s="4"/>
      <c r="AE375" s="4"/>
    </row>
    <row r="376" spans="1:31" x14ac:dyDescent="0.25">
      <c r="A376" s="38"/>
      <c r="B376" s="15"/>
      <c r="C376" s="3"/>
      <c r="D376" s="3"/>
      <c r="E376" s="4"/>
      <c r="F376" s="3"/>
      <c r="G376" s="4"/>
      <c r="H376" s="3"/>
      <c r="I376" s="4"/>
      <c r="J376" s="4"/>
      <c r="K376" s="4"/>
      <c r="L376" s="4"/>
      <c r="M376" s="4"/>
      <c r="N376" s="4"/>
      <c r="O376" s="4"/>
      <c r="P376" s="4"/>
      <c r="Q376" s="4"/>
      <c r="R376" s="4"/>
      <c r="S376" s="4"/>
      <c r="T376" s="4"/>
      <c r="U376" s="4"/>
      <c r="V376" s="4"/>
      <c r="W376" s="4"/>
      <c r="X376" s="4"/>
      <c r="Y376" s="4"/>
      <c r="Z376" s="4"/>
      <c r="AA376" s="4"/>
      <c r="AB376" s="4"/>
      <c r="AC376" s="4"/>
      <c r="AD376" s="4"/>
      <c r="AE376" s="4"/>
    </row>
    <row r="377" spans="1:31" x14ac:dyDescent="0.25">
      <c r="A377" s="38"/>
      <c r="B377" s="15"/>
      <c r="C377" s="3"/>
      <c r="D377" s="3"/>
      <c r="E377" s="4"/>
      <c r="F377" s="3"/>
      <c r="G377" s="4"/>
      <c r="H377" s="3"/>
      <c r="I377" s="4"/>
      <c r="J377" s="4"/>
      <c r="K377" s="4"/>
      <c r="L377" s="4"/>
      <c r="M377" s="4"/>
      <c r="N377" s="4"/>
      <c r="O377" s="4"/>
      <c r="P377" s="4"/>
      <c r="Q377" s="4"/>
      <c r="R377" s="4"/>
      <c r="S377" s="4"/>
      <c r="T377" s="4"/>
      <c r="U377" s="4"/>
      <c r="V377" s="4"/>
      <c r="W377" s="4"/>
      <c r="X377" s="4"/>
      <c r="Y377" s="4"/>
      <c r="Z377" s="4"/>
      <c r="AA377" s="4"/>
      <c r="AB377" s="4"/>
      <c r="AC377" s="4"/>
      <c r="AD377" s="4"/>
      <c r="AE377" s="4"/>
    </row>
    <row r="378" spans="1:31" x14ac:dyDescent="0.25">
      <c r="A378" s="38"/>
      <c r="B378" s="15"/>
      <c r="C378" s="3"/>
      <c r="D378" s="3"/>
      <c r="E378" s="4"/>
      <c r="F378" s="3"/>
      <c r="G378" s="4"/>
      <c r="H378" s="3"/>
      <c r="I378" s="4"/>
      <c r="J378" s="4"/>
      <c r="K378" s="4"/>
      <c r="L378" s="4"/>
      <c r="M378" s="4"/>
      <c r="N378" s="4"/>
      <c r="O378" s="4"/>
      <c r="P378" s="4"/>
      <c r="Q378" s="4"/>
      <c r="R378" s="4"/>
      <c r="S378" s="4"/>
      <c r="T378" s="4"/>
      <c r="U378" s="4"/>
      <c r="V378" s="4"/>
      <c r="W378" s="4"/>
      <c r="X378" s="4"/>
      <c r="Y378" s="4"/>
      <c r="Z378" s="4"/>
      <c r="AA378" s="4"/>
      <c r="AB378" s="4"/>
      <c r="AC378" s="4"/>
      <c r="AD378" s="4"/>
      <c r="AE378" s="4"/>
    </row>
    <row r="379" spans="1:31" x14ac:dyDescent="0.25">
      <c r="A379" s="38"/>
      <c r="B379" s="15"/>
      <c r="C379" s="3"/>
      <c r="D379" s="3"/>
      <c r="E379" s="4"/>
      <c r="F379" s="3"/>
      <c r="G379" s="4"/>
      <c r="H379" s="3"/>
      <c r="I379" s="4"/>
      <c r="J379" s="4"/>
      <c r="K379" s="4"/>
      <c r="L379" s="4"/>
      <c r="M379" s="4"/>
      <c r="N379" s="4"/>
      <c r="O379" s="4"/>
      <c r="P379" s="4"/>
      <c r="Q379" s="4"/>
      <c r="R379" s="4"/>
      <c r="S379" s="4"/>
      <c r="T379" s="4"/>
      <c r="U379" s="4"/>
      <c r="V379" s="4"/>
      <c r="W379" s="4"/>
      <c r="X379" s="4"/>
      <c r="Y379" s="4"/>
      <c r="Z379" s="4"/>
      <c r="AA379" s="4"/>
      <c r="AB379" s="4"/>
      <c r="AC379" s="4"/>
      <c r="AD379" s="4"/>
      <c r="AE379" s="4"/>
    </row>
    <row r="380" spans="1:31" x14ac:dyDescent="0.25">
      <c r="A380" s="38"/>
      <c r="B380" s="15"/>
      <c r="C380" s="3"/>
      <c r="D380" s="3"/>
      <c r="E380" s="4"/>
      <c r="F380" s="3"/>
      <c r="G380" s="4"/>
      <c r="H380" s="3"/>
      <c r="I380" s="4"/>
      <c r="J380" s="4"/>
      <c r="K380" s="4"/>
      <c r="L380" s="4"/>
      <c r="M380" s="4"/>
      <c r="N380" s="4"/>
      <c r="O380" s="4"/>
      <c r="P380" s="4"/>
      <c r="Q380" s="4"/>
      <c r="R380" s="4"/>
      <c r="S380" s="4"/>
      <c r="T380" s="4"/>
      <c r="U380" s="4"/>
      <c r="V380" s="4"/>
      <c r="W380" s="4"/>
      <c r="X380" s="4"/>
      <c r="Y380" s="4"/>
      <c r="Z380" s="4"/>
      <c r="AA380" s="4"/>
      <c r="AB380" s="4"/>
      <c r="AC380" s="4"/>
      <c r="AD380" s="4"/>
      <c r="AE380" s="4"/>
    </row>
    <row r="381" spans="1:31" x14ac:dyDescent="0.25">
      <c r="A381" s="38"/>
      <c r="B381" s="15"/>
      <c r="C381" s="3"/>
      <c r="D381" s="3"/>
      <c r="E381" s="4"/>
      <c r="F381" s="3"/>
      <c r="G381" s="4"/>
      <c r="H381" s="3"/>
      <c r="I381" s="4"/>
      <c r="J381" s="4"/>
      <c r="K381" s="4"/>
      <c r="L381" s="4"/>
      <c r="M381" s="4"/>
      <c r="N381" s="4"/>
      <c r="O381" s="4"/>
      <c r="P381" s="4"/>
      <c r="Q381" s="4"/>
      <c r="R381" s="4"/>
      <c r="S381" s="4"/>
      <c r="T381" s="4"/>
      <c r="U381" s="4"/>
      <c r="V381" s="4"/>
      <c r="W381" s="4"/>
      <c r="X381" s="4"/>
      <c r="Y381" s="4"/>
      <c r="Z381" s="4"/>
      <c r="AA381" s="4"/>
      <c r="AB381" s="4"/>
      <c r="AC381" s="4"/>
      <c r="AD381" s="4"/>
      <c r="AE381" s="4"/>
    </row>
    <row r="382" spans="1:31" x14ac:dyDescent="0.25">
      <c r="A382" s="38"/>
      <c r="B382" s="15"/>
      <c r="C382" s="3"/>
      <c r="D382" s="3"/>
      <c r="E382" s="4"/>
      <c r="F382" s="3"/>
      <c r="G382" s="4"/>
      <c r="H382" s="3"/>
      <c r="I382" s="4"/>
      <c r="J382" s="4"/>
      <c r="K382" s="4"/>
      <c r="L382" s="4"/>
      <c r="M382" s="4"/>
      <c r="N382" s="4"/>
      <c r="O382" s="4"/>
      <c r="P382" s="4"/>
      <c r="Q382" s="4"/>
      <c r="R382" s="4"/>
      <c r="S382" s="4"/>
      <c r="T382" s="4"/>
      <c r="U382" s="4"/>
      <c r="V382" s="4"/>
      <c r="W382" s="4"/>
      <c r="X382" s="4"/>
      <c r="Y382" s="4"/>
      <c r="Z382" s="4"/>
      <c r="AA382" s="4"/>
      <c r="AB382" s="4"/>
      <c r="AC382" s="4"/>
      <c r="AD382" s="4"/>
      <c r="AE382" s="4"/>
    </row>
    <row r="383" spans="1:31" x14ac:dyDescent="0.25">
      <c r="A383" s="38"/>
      <c r="B383" s="15"/>
      <c r="C383" s="3"/>
      <c r="D383" s="3"/>
      <c r="E383" s="4"/>
      <c r="F383" s="3"/>
      <c r="G383" s="4"/>
      <c r="H383" s="3"/>
      <c r="I383" s="4"/>
      <c r="J383" s="4"/>
      <c r="K383" s="4"/>
      <c r="L383" s="4"/>
      <c r="M383" s="4"/>
      <c r="N383" s="4"/>
      <c r="O383" s="4"/>
      <c r="P383" s="4"/>
      <c r="Q383" s="4"/>
      <c r="R383" s="4"/>
      <c r="S383" s="4"/>
      <c r="T383" s="4"/>
      <c r="U383" s="4"/>
      <c r="V383" s="4"/>
      <c r="W383" s="4"/>
      <c r="X383" s="4"/>
      <c r="Y383" s="4"/>
      <c r="Z383" s="4"/>
      <c r="AA383" s="4"/>
      <c r="AB383" s="4"/>
      <c r="AC383" s="4"/>
      <c r="AD383" s="4"/>
      <c r="AE383" s="4"/>
    </row>
    <row r="384" spans="1:31" x14ac:dyDescent="0.25">
      <c r="A384" s="38"/>
      <c r="B384" s="15"/>
      <c r="C384" s="3"/>
      <c r="D384" s="3"/>
      <c r="E384" s="4"/>
      <c r="F384" s="3"/>
      <c r="G384" s="4"/>
      <c r="H384" s="3"/>
      <c r="I384" s="4"/>
      <c r="J384" s="4"/>
      <c r="K384" s="4"/>
      <c r="L384" s="4"/>
      <c r="M384" s="4"/>
      <c r="N384" s="4"/>
      <c r="O384" s="4"/>
      <c r="P384" s="4"/>
      <c r="Q384" s="4"/>
      <c r="R384" s="4"/>
      <c r="S384" s="4"/>
      <c r="T384" s="4"/>
      <c r="U384" s="4"/>
      <c r="V384" s="4"/>
      <c r="W384" s="4"/>
      <c r="X384" s="4"/>
      <c r="Y384" s="4"/>
      <c r="Z384" s="4"/>
      <c r="AA384" s="4"/>
      <c r="AB384" s="4"/>
      <c r="AC384" s="4"/>
      <c r="AD384" s="4"/>
      <c r="AE384" s="4"/>
    </row>
    <row r="385" spans="1:31" x14ac:dyDescent="0.25">
      <c r="A385" s="38"/>
      <c r="B385" s="15"/>
      <c r="C385" s="3"/>
      <c r="D385" s="3"/>
      <c r="E385" s="4"/>
      <c r="F385" s="3"/>
      <c r="G385" s="4"/>
      <c r="H385" s="3"/>
      <c r="I385" s="4"/>
      <c r="J385" s="4"/>
      <c r="K385" s="4"/>
      <c r="L385" s="4"/>
      <c r="M385" s="4"/>
      <c r="N385" s="4"/>
      <c r="O385" s="4"/>
      <c r="P385" s="4"/>
      <c r="Q385" s="4"/>
      <c r="R385" s="4"/>
      <c r="S385" s="4"/>
      <c r="T385" s="4"/>
      <c r="U385" s="4"/>
      <c r="V385" s="4"/>
      <c r="W385" s="4"/>
      <c r="X385" s="4"/>
      <c r="Y385" s="4"/>
      <c r="Z385" s="4"/>
      <c r="AA385" s="4"/>
      <c r="AB385" s="4"/>
      <c r="AC385" s="4"/>
      <c r="AD385" s="4"/>
      <c r="AE385" s="4"/>
    </row>
    <row r="386" spans="1:31" x14ac:dyDescent="0.25">
      <c r="A386" s="38"/>
      <c r="B386" s="15"/>
      <c r="C386" s="3"/>
      <c r="D386" s="3"/>
      <c r="E386" s="4"/>
      <c r="F386" s="3"/>
      <c r="G386" s="4"/>
      <c r="H386" s="3"/>
      <c r="I386" s="4"/>
      <c r="J386" s="4"/>
      <c r="K386" s="4"/>
      <c r="L386" s="4"/>
      <c r="M386" s="4"/>
      <c r="N386" s="4"/>
      <c r="O386" s="4"/>
      <c r="P386" s="4"/>
      <c r="Q386" s="4"/>
      <c r="R386" s="4"/>
      <c r="S386" s="4"/>
      <c r="T386" s="4"/>
      <c r="U386" s="4"/>
      <c r="V386" s="4"/>
      <c r="W386" s="4"/>
      <c r="X386" s="4"/>
      <c r="Y386" s="4"/>
      <c r="Z386" s="4"/>
      <c r="AA386" s="4"/>
      <c r="AB386" s="4"/>
      <c r="AC386" s="4"/>
      <c r="AD386" s="4"/>
      <c r="AE386" s="4"/>
    </row>
    <row r="387" spans="1:31" x14ac:dyDescent="0.25">
      <c r="A387" s="38"/>
      <c r="B387" s="15"/>
      <c r="C387" s="3"/>
      <c r="D387" s="3"/>
      <c r="E387" s="4"/>
      <c r="F387" s="3"/>
      <c r="G387" s="4"/>
      <c r="H387" s="3"/>
      <c r="I387" s="4"/>
      <c r="J387" s="4"/>
      <c r="K387" s="4"/>
      <c r="L387" s="4"/>
      <c r="M387" s="4"/>
      <c r="N387" s="4"/>
      <c r="O387" s="4"/>
      <c r="P387" s="4"/>
      <c r="Q387" s="4"/>
      <c r="R387" s="4"/>
      <c r="S387" s="4"/>
      <c r="T387" s="4"/>
      <c r="U387" s="4"/>
      <c r="V387" s="4"/>
      <c r="W387" s="4"/>
      <c r="X387" s="4"/>
      <c r="Y387" s="4"/>
      <c r="Z387" s="4"/>
      <c r="AA387" s="4"/>
      <c r="AB387" s="4"/>
      <c r="AC387" s="4"/>
      <c r="AD387" s="4"/>
      <c r="AE387" s="4"/>
    </row>
    <row r="388" spans="1:31" x14ac:dyDescent="0.25">
      <c r="A388" s="38"/>
      <c r="B388" s="15"/>
      <c r="C388" s="3"/>
      <c r="D388" s="3"/>
      <c r="E388" s="4"/>
      <c r="F388" s="3"/>
      <c r="G388" s="4"/>
      <c r="H388" s="3"/>
      <c r="I388" s="4"/>
      <c r="J388" s="4"/>
      <c r="K388" s="4"/>
      <c r="L388" s="4"/>
      <c r="M388" s="4"/>
      <c r="N388" s="4"/>
      <c r="O388" s="4"/>
      <c r="P388" s="4"/>
      <c r="Q388" s="4"/>
      <c r="R388" s="4"/>
      <c r="S388" s="4"/>
      <c r="T388" s="4"/>
      <c r="U388" s="4"/>
      <c r="V388" s="4"/>
      <c r="W388" s="4"/>
      <c r="X388" s="4"/>
      <c r="Y388" s="4"/>
      <c r="Z388" s="4"/>
      <c r="AA388" s="4"/>
      <c r="AB388" s="4"/>
      <c r="AC388" s="4"/>
      <c r="AD388" s="4"/>
      <c r="AE388" s="4"/>
    </row>
    <row r="389" spans="1:31" x14ac:dyDescent="0.25">
      <c r="A389" s="38"/>
      <c r="B389" s="15"/>
      <c r="C389" s="3"/>
      <c r="D389" s="3"/>
      <c r="E389" s="4"/>
      <c r="F389" s="3"/>
      <c r="G389" s="4"/>
      <c r="H389" s="3"/>
      <c r="I389" s="4"/>
      <c r="J389" s="4"/>
      <c r="K389" s="4"/>
      <c r="L389" s="4"/>
      <c r="M389" s="4"/>
      <c r="N389" s="4"/>
      <c r="O389" s="4"/>
      <c r="P389" s="4"/>
      <c r="Q389" s="4"/>
      <c r="R389" s="4"/>
      <c r="S389" s="4"/>
      <c r="T389" s="4"/>
      <c r="U389" s="4"/>
      <c r="V389" s="4"/>
      <c r="W389" s="4"/>
      <c r="X389" s="4"/>
      <c r="Y389" s="4"/>
      <c r="Z389" s="4"/>
      <c r="AA389" s="4"/>
      <c r="AB389" s="4"/>
      <c r="AC389" s="4"/>
      <c r="AD389" s="4"/>
      <c r="AE389" s="4"/>
    </row>
    <row r="390" spans="1:31" x14ac:dyDescent="0.25">
      <c r="A390" s="38"/>
      <c r="B390" s="15"/>
      <c r="C390" s="3"/>
      <c r="D390" s="3"/>
      <c r="E390" s="4"/>
      <c r="F390" s="3"/>
      <c r="G390" s="4"/>
      <c r="H390" s="3"/>
      <c r="I390" s="4"/>
      <c r="J390" s="4"/>
      <c r="K390" s="4"/>
      <c r="L390" s="4"/>
      <c r="M390" s="4"/>
      <c r="N390" s="4"/>
      <c r="O390" s="4"/>
      <c r="P390" s="4"/>
      <c r="Q390" s="4"/>
      <c r="R390" s="4"/>
      <c r="S390" s="4"/>
      <c r="T390" s="4"/>
      <c r="U390" s="4"/>
      <c r="V390" s="4"/>
      <c r="W390" s="4"/>
      <c r="X390" s="4"/>
      <c r="Y390" s="4"/>
      <c r="Z390" s="4"/>
      <c r="AA390" s="4"/>
      <c r="AB390" s="4"/>
      <c r="AC390" s="4"/>
      <c r="AD390" s="4"/>
      <c r="AE390" s="4"/>
    </row>
    <row r="391" spans="1:31" x14ac:dyDescent="0.25">
      <c r="A391" s="38"/>
      <c r="B391" s="15"/>
      <c r="C391" s="3"/>
      <c r="D391" s="3"/>
      <c r="E391" s="4"/>
      <c r="F391" s="3"/>
      <c r="G391" s="4"/>
      <c r="H391" s="3"/>
      <c r="I391" s="4"/>
      <c r="J391" s="4"/>
      <c r="K391" s="4"/>
      <c r="L391" s="4"/>
      <c r="M391" s="4"/>
      <c r="N391" s="4"/>
      <c r="O391" s="4"/>
      <c r="P391" s="4"/>
      <c r="Q391" s="4"/>
      <c r="R391" s="4"/>
      <c r="S391" s="4"/>
      <c r="T391" s="4"/>
      <c r="U391" s="4"/>
      <c r="V391" s="4"/>
      <c r="W391" s="4"/>
      <c r="X391" s="4"/>
      <c r="Y391" s="4"/>
      <c r="Z391" s="4"/>
      <c r="AA391" s="4"/>
      <c r="AB391" s="4"/>
      <c r="AC391" s="4"/>
      <c r="AD391" s="4"/>
      <c r="AE391" s="4"/>
    </row>
    <row r="392" spans="1:31" x14ac:dyDescent="0.25">
      <c r="A392" s="38"/>
      <c r="B392" s="15"/>
      <c r="C392" s="3"/>
      <c r="D392" s="3"/>
      <c r="E392" s="4"/>
      <c r="F392" s="3"/>
      <c r="G392" s="4"/>
      <c r="H392" s="3"/>
      <c r="I392" s="4"/>
      <c r="J392" s="4"/>
      <c r="K392" s="4"/>
      <c r="L392" s="4"/>
      <c r="M392" s="4"/>
      <c r="N392" s="4"/>
      <c r="O392" s="4"/>
      <c r="P392" s="4"/>
      <c r="Q392" s="4"/>
      <c r="R392" s="4"/>
      <c r="S392" s="4"/>
      <c r="T392" s="4"/>
      <c r="U392" s="4"/>
      <c r="V392" s="4"/>
      <c r="W392" s="4"/>
      <c r="X392" s="4"/>
      <c r="Y392" s="4"/>
      <c r="Z392" s="4"/>
      <c r="AA392" s="4"/>
      <c r="AB392" s="4"/>
      <c r="AC392" s="4"/>
      <c r="AD392" s="4"/>
      <c r="AE392" s="4"/>
    </row>
    <row r="393" spans="1:31" x14ac:dyDescent="0.25">
      <c r="A393" s="38"/>
      <c r="B393" s="15"/>
      <c r="C393" s="3"/>
      <c r="D393" s="3"/>
      <c r="E393" s="4"/>
      <c r="F393" s="3"/>
      <c r="G393" s="4"/>
      <c r="H393" s="3"/>
      <c r="I393" s="4"/>
      <c r="J393" s="4"/>
      <c r="K393" s="4"/>
      <c r="L393" s="4"/>
      <c r="M393" s="4"/>
      <c r="N393" s="4"/>
      <c r="O393" s="4"/>
      <c r="P393" s="4"/>
      <c r="Q393" s="4"/>
      <c r="R393" s="4"/>
      <c r="S393" s="4"/>
      <c r="T393" s="4"/>
      <c r="U393" s="4"/>
      <c r="V393" s="4"/>
      <c r="W393" s="4"/>
      <c r="X393" s="4"/>
      <c r="Y393" s="4"/>
      <c r="Z393" s="4"/>
      <c r="AA393" s="4"/>
      <c r="AB393" s="4"/>
      <c r="AC393" s="4"/>
      <c r="AD393" s="4"/>
      <c r="AE393" s="4"/>
    </row>
    <row r="394" spans="1:31" x14ac:dyDescent="0.25">
      <c r="A394" s="38"/>
      <c r="B394" s="15"/>
      <c r="C394" s="3"/>
      <c r="D394" s="3"/>
      <c r="E394" s="4"/>
      <c r="F394" s="3"/>
      <c r="G394" s="4"/>
      <c r="H394" s="3"/>
      <c r="I394" s="4"/>
      <c r="J394" s="4"/>
      <c r="K394" s="4"/>
      <c r="L394" s="4"/>
      <c r="M394" s="4"/>
      <c r="N394" s="4"/>
      <c r="O394" s="4"/>
      <c r="P394" s="4"/>
      <c r="Q394" s="4"/>
      <c r="R394" s="4"/>
      <c r="S394" s="4"/>
      <c r="T394" s="4"/>
      <c r="U394" s="4"/>
      <c r="V394" s="4"/>
      <c r="W394" s="4"/>
      <c r="X394" s="4"/>
      <c r="Y394" s="4"/>
      <c r="Z394" s="4"/>
      <c r="AA394" s="4"/>
      <c r="AB394" s="4"/>
      <c r="AC394" s="4"/>
      <c r="AD394" s="4"/>
      <c r="AE394" s="4"/>
    </row>
    <row r="395" spans="1:31" x14ac:dyDescent="0.25">
      <c r="A395" s="38"/>
      <c r="B395" s="15"/>
      <c r="C395" s="3"/>
      <c r="D395" s="3"/>
      <c r="E395" s="4"/>
      <c r="F395" s="3"/>
      <c r="G395" s="4"/>
      <c r="H395" s="3"/>
      <c r="I395" s="4"/>
      <c r="J395" s="4"/>
      <c r="K395" s="4"/>
      <c r="L395" s="4"/>
      <c r="M395" s="4"/>
      <c r="N395" s="4"/>
      <c r="O395" s="4"/>
      <c r="P395" s="4"/>
      <c r="Q395" s="4"/>
      <c r="R395" s="4"/>
      <c r="S395" s="4"/>
      <c r="T395" s="4"/>
      <c r="U395" s="4"/>
      <c r="V395" s="4"/>
      <c r="W395" s="4"/>
      <c r="X395" s="4"/>
      <c r="Y395" s="4"/>
      <c r="Z395" s="4"/>
      <c r="AA395" s="4"/>
      <c r="AB395" s="4"/>
      <c r="AC395" s="4"/>
      <c r="AD395" s="4"/>
      <c r="AE395" s="4"/>
    </row>
    <row r="396" spans="1:31" x14ac:dyDescent="0.25">
      <c r="A396" s="38"/>
      <c r="B396" s="15"/>
      <c r="C396" s="3"/>
      <c r="D396" s="3"/>
      <c r="E396" s="4"/>
      <c r="F396" s="3"/>
      <c r="G396" s="4"/>
      <c r="H396" s="3"/>
      <c r="I396" s="4"/>
      <c r="J396" s="4"/>
      <c r="K396" s="4"/>
      <c r="L396" s="4"/>
      <c r="M396" s="4"/>
      <c r="N396" s="4"/>
      <c r="O396" s="4"/>
      <c r="P396" s="4"/>
      <c r="Q396" s="4"/>
      <c r="R396" s="4"/>
      <c r="S396" s="4"/>
      <c r="T396" s="4"/>
      <c r="U396" s="4"/>
      <c r="V396" s="4"/>
      <c r="W396" s="4"/>
      <c r="X396" s="4"/>
      <c r="Y396" s="4"/>
      <c r="Z396" s="4"/>
      <c r="AA396" s="4"/>
      <c r="AB396" s="4"/>
      <c r="AC396" s="4"/>
      <c r="AD396" s="4"/>
      <c r="AE396" s="4"/>
    </row>
    <row r="397" spans="1:31" x14ac:dyDescent="0.25">
      <c r="A397" s="38"/>
      <c r="B397" s="15"/>
      <c r="C397" s="3"/>
      <c r="D397" s="3"/>
      <c r="E397" s="4"/>
      <c r="F397" s="3"/>
      <c r="G397" s="4"/>
      <c r="H397" s="3"/>
      <c r="I397" s="4"/>
      <c r="J397" s="4"/>
      <c r="K397" s="4"/>
      <c r="L397" s="4"/>
      <c r="M397" s="4"/>
      <c r="N397" s="4"/>
      <c r="O397" s="4"/>
      <c r="P397" s="4"/>
      <c r="Q397" s="4"/>
      <c r="R397" s="4"/>
      <c r="S397" s="4"/>
      <c r="T397" s="4"/>
      <c r="U397" s="4"/>
      <c r="V397" s="4"/>
      <c r="W397" s="4"/>
      <c r="X397" s="4"/>
      <c r="Y397" s="4"/>
      <c r="Z397" s="4"/>
      <c r="AA397" s="4"/>
      <c r="AB397" s="4"/>
      <c r="AC397" s="4"/>
      <c r="AD397" s="4"/>
      <c r="AE397" s="4"/>
    </row>
    <row r="398" spans="1:31" x14ac:dyDescent="0.25">
      <c r="A398" s="38"/>
      <c r="B398" s="15"/>
      <c r="C398" s="3"/>
      <c r="D398" s="3"/>
      <c r="E398" s="4"/>
      <c r="F398" s="3"/>
      <c r="G398" s="4"/>
      <c r="H398" s="3"/>
      <c r="I398" s="4"/>
      <c r="J398" s="4"/>
      <c r="K398" s="4"/>
      <c r="L398" s="4"/>
      <c r="M398" s="4"/>
      <c r="N398" s="4"/>
      <c r="O398" s="4"/>
      <c r="P398" s="4"/>
      <c r="Q398" s="4"/>
      <c r="R398" s="4"/>
      <c r="S398" s="4"/>
      <c r="T398" s="4"/>
      <c r="U398" s="4"/>
      <c r="V398" s="4"/>
      <c r="W398" s="4"/>
      <c r="X398" s="4"/>
      <c r="Y398" s="4"/>
      <c r="Z398" s="4"/>
      <c r="AA398" s="4"/>
      <c r="AB398" s="4"/>
      <c r="AC398" s="4"/>
      <c r="AD398" s="4"/>
      <c r="AE398" s="4"/>
    </row>
    <row r="399" spans="1:31" x14ac:dyDescent="0.25">
      <c r="A399" s="38"/>
      <c r="B399" s="15"/>
      <c r="C399" s="3"/>
      <c r="D399" s="3"/>
      <c r="E399" s="4"/>
      <c r="F399" s="3"/>
      <c r="G399" s="4"/>
      <c r="H399" s="3"/>
      <c r="I399" s="4"/>
      <c r="J399" s="4"/>
      <c r="K399" s="4"/>
      <c r="L399" s="4"/>
      <c r="M399" s="4"/>
      <c r="N399" s="4"/>
      <c r="O399" s="4"/>
      <c r="P399" s="4"/>
      <c r="Q399" s="4"/>
      <c r="R399" s="4"/>
      <c r="S399" s="4"/>
      <c r="T399" s="4"/>
      <c r="U399" s="4"/>
      <c r="V399" s="4"/>
      <c r="W399" s="4"/>
      <c r="X399" s="4"/>
      <c r="Y399" s="4"/>
      <c r="Z399" s="4"/>
      <c r="AA399" s="4"/>
      <c r="AB399" s="4"/>
      <c r="AC399" s="4"/>
      <c r="AD399" s="4"/>
      <c r="AE399" s="4"/>
    </row>
    <row r="400" spans="1:31" x14ac:dyDescent="0.25">
      <c r="A400" s="38"/>
      <c r="B400" s="15"/>
      <c r="C400" s="3"/>
      <c r="D400" s="3"/>
      <c r="E400" s="4"/>
      <c r="F400" s="3"/>
      <c r="G400" s="4"/>
      <c r="H400" s="3"/>
      <c r="I400" s="4"/>
      <c r="J400" s="4"/>
      <c r="K400" s="4"/>
      <c r="L400" s="4"/>
      <c r="M400" s="4"/>
      <c r="N400" s="4"/>
      <c r="O400" s="4"/>
      <c r="P400" s="4"/>
      <c r="Q400" s="4"/>
      <c r="R400" s="4"/>
      <c r="S400" s="4"/>
      <c r="T400" s="4"/>
      <c r="U400" s="4"/>
      <c r="V400" s="4"/>
      <c r="W400" s="4"/>
      <c r="X400" s="4"/>
      <c r="Y400" s="4"/>
      <c r="Z400" s="4"/>
      <c r="AA400" s="4"/>
      <c r="AB400" s="4"/>
      <c r="AC400" s="4"/>
      <c r="AD400" s="4"/>
      <c r="AE400" s="4"/>
    </row>
    <row r="401" spans="1:31" x14ac:dyDescent="0.25">
      <c r="A401" s="38"/>
      <c r="B401" s="15"/>
      <c r="C401" s="3"/>
      <c r="D401" s="3"/>
      <c r="E401" s="4"/>
      <c r="F401" s="3"/>
      <c r="G401" s="4"/>
      <c r="H401" s="3"/>
      <c r="I401" s="4"/>
      <c r="J401" s="4"/>
      <c r="K401" s="4"/>
      <c r="L401" s="4"/>
      <c r="M401" s="4"/>
      <c r="N401" s="4"/>
      <c r="O401" s="4"/>
      <c r="P401" s="4"/>
      <c r="Q401" s="4"/>
      <c r="R401" s="4"/>
      <c r="S401" s="4"/>
      <c r="T401" s="4"/>
      <c r="U401" s="4"/>
      <c r="V401" s="4"/>
      <c r="W401" s="4"/>
      <c r="X401" s="4"/>
      <c r="Y401" s="4"/>
      <c r="Z401" s="4"/>
      <c r="AA401" s="4"/>
      <c r="AB401" s="4"/>
      <c r="AC401" s="4"/>
      <c r="AD401" s="4"/>
      <c r="AE401" s="4"/>
    </row>
    <row r="402" spans="1:31" x14ac:dyDescent="0.25">
      <c r="A402" s="38"/>
      <c r="B402" s="15"/>
      <c r="C402" s="3"/>
      <c r="D402" s="3"/>
      <c r="E402" s="4"/>
      <c r="F402" s="3"/>
      <c r="G402" s="4"/>
      <c r="H402" s="3"/>
      <c r="I402" s="4"/>
      <c r="J402" s="4"/>
      <c r="K402" s="4"/>
      <c r="L402" s="4"/>
      <c r="M402" s="4"/>
      <c r="N402" s="4"/>
      <c r="O402" s="4"/>
      <c r="P402" s="4"/>
      <c r="Q402" s="4"/>
      <c r="R402" s="4"/>
      <c r="S402" s="4"/>
      <c r="T402" s="4"/>
      <c r="U402" s="4"/>
      <c r="V402" s="4"/>
      <c r="W402" s="4"/>
      <c r="X402" s="4"/>
      <c r="Y402" s="4"/>
      <c r="Z402" s="4"/>
      <c r="AA402" s="4"/>
      <c r="AB402" s="4"/>
      <c r="AC402" s="4"/>
      <c r="AD402" s="4"/>
      <c r="AE402" s="4"/>
    </row>
    <row r="403" spans="1:31" x14ac:dyDescent="0.25">
      <c r="A403" s="38"/>
      <c r="B403" s="15"/>
      <c r="C403" s="3"/>
      <c r="D403" s="3"/>
      <c r="E403" s="4"/>
      <c r="F403" s="3"/>
      <c r="G403" s="4"/>
      <c r="H403" s="3"/>
      <c r="I403" s="4"/>
      <c r="J403" s="4"/>
      <c r="K403" s="4"/>
      <c r="L403" s="4"/>
      <c r="M403" s="4"/>
      <c r="N403" s="4"/>
      <c r="O403" s="4"/>
      <c r="P403" s="4"/>
      <c r="Q403" s="4"/>
      <c r="R403" s="4"/>
      <c r="S403" s="4"/>
      <c r="T403" s="4"/>
      <c r="U403" s="4"/>
      <c r="V403" s="4"/>
      <c r="W403" s="4"/>
      <c r="X403" s="4"/>
      <c r="Y403" s="4"/>
      <c r="Z403" s="4"/>
      <c r="AA403" s="4"/>
      <c r="AB403" s="4"/>
      <c r="AC403" s="4"/>
      <c r="AD403" s="4"/>
      <c r="AE403" s="4"/>
    </row>
    <row r="404" spans="1:31" x14ac:dyDescent="0.25">
      <c r="A404" s="38"/>
      <c r="B404" s="15"/>
      <c r="C404" s="3"/>
      <c r="D404" s="3"/>
      <c r="E404" s="4"/>
      <c r="F404" s="3"/>
      <c r="G404" s="4"/>
      <c r="H404" s="3"/>
      <c r="I404" s="4"/>
      <c r="J404" s="4"/>
      <c r="K404" s="4"/>
      <c r="L404" s="4"/>
      <c r="M404" s="4"/>
      <c r="N404" s="4"/>
      <c r="O404" s="4"/>
      <c r="P404" s="4"/>
      <c r="Q404" s="4"/>
      <c r="R404" s="4"/>
      <c r="S404" s="4"/>
      <c r="T404" s="4"/>
      <c r="U404" s="4"/>
      <c r="V404" s="4"/>
      <c r="W404" s="4"/>
      <c r="X404" s="4"/>
      <c r="Y404" s="4"/>
      <c r="Z404" s="4"/>
      <c r="AA404" s="4"/>
      <c r="AB404" s="4"/>
      <c r="AC404" s="4"/>
      <c r="AD404" s="4"/>
      <c r="AE404" s="4"/>
    </row>
    <row r="405" spans="1:31" x14ac:dyDescent="0.25">
      <c r="A405" s="38"/>
      <c r="B405" s="15"/>
      <c r="C405" s="3"/>
      <c r="D405" s="3"/>
      <c r="E405" s="4"/>
      <c r="F405" s="3"/>
      <c r="G405" s="4"/>
      <c r="H405" s="3"/>
      <c r="I405" s="4"/>
      <c r="J405" s="4"/>
      <c r="K405" s="4"/>
      <c r="L405" s="4"/>
      <c r="M405" s="4"/>
      <c r="N405" s="4"/>
      <c r="O405" s="4"/>
      <c r="P405" s="4"/>
      <c r="Q405" s="4"/>
      <c r="R405" s="4"/>
      <c r="S405" s="4"/>
      <c r="T405" s="4"/>
      <c r="U405" s="4"/>
      <c r="V405" s="4"/>
      <c r="W405" s="4"/>
      <c r="X405" s="4"/>
      <c r="Y405" s="4"/>
      <c r="Z405" s="4"/>
      <c r="AA405" s="4"/>
      <c r="AB405" s="4"/>
      <c r="AC405" s="4"/>
      <c r="AD405" s="4"/>
      <c r="AE405" s="4"/>
    </row>
    <row r="406" spans="1:31" x14ac:dyDescent="0.25">
      <c r="A406" s="38"/>
      <c r="B406" s="15"/>
      <c r="C406" s="3"/>
      <c r="D406" s="3"/>
      <c r="E406" s="4"/>
      <c r="F406" s="3"/>
      <c r="G406" s="4"/>
      <c r="H406" s="3"/>
      <c r="I406" s="4"/>
      <c r="J406" s="4"/>
      <c r="K406" s="4"/>
      <c r="L406" s="4"/>
      <c r="M406" s="4"/>
      <c r="N406" s="4"/>
      <c r="O406" s="4"/>
      <c r="P406" s="4"/>
      <c r="Q406" s="4"/>
      <c r="R406" s="4"/>
      <c r="S406" s="4"/>
      <c r="T406" s="4"/>
      <c r="U406" s="4"/>
      <c r="V406" s="4"/>
      <c r="W406" s="4"/>
      <c r="X406" s="4"/>
      <c r="Y406" s="4"/>
      <c r="Z406" s="4"/>
      <c r="AA406" s="4"/>
      <c r="AB406" s="4"/>
      <c r="AC406" s="4"/>
      <c r="AD406" s="4"/>
      <c r="AE406" s="4"/>
    </row>
    <row r="407" spans="1:31" x14ac:dyDescent="0.25">
      <c r="A407" s="38"/>
      <c r="B407" s="15"/>
      <c r="C407" s="3"/>
      <c r="D407" s="3"/>
      <c r="E407" s="4"/>
      <c r="F407" s="3"/>
      <c r="G407" s="4"/>
      <c r="H407" s="3"/>
      <c r="I407" s="4"/>
      <c r="J407" s="4"/>
      <c r="K407" s="4"/>
      <c r="L407" s="4"/>
      <c r="M407" s="4"/>
      <c r="N407" s="4"/>
      <c r="O407" s="4"/>
      <c r="P407" s="4"/>
      <c r="Q407" s="4"/>
      <c r="R407" s="4"/>
      <c r="S407" s="4"/>
      <c r="T407" s="4"/>
      <c r="U407" s="4"/>
      <c r="V407" s="4"/>
      <c r="W407" s="4"/>
      <c r="X407" s="4"/>
      <c r="Y407" s="4"/>
      <c r="Z407" s="4"/>
      <c r="AA407" s="4"/>
      <c r="AB407" s="4"/>
      <c r="AC407" s="4"/>
      <c r="AD407" s="4"/>
      <c r="AE407" s="4"/>
    </row>
    <row r="408" spans="1:31" x14ac:dyDescent="0.25">
      <c r="A408" s="38"/>
      <c r="B408" s="15"/>
      <c r="C408" s="3"/>
      <c r="D408" s="3"/>
      <c r="E408" s="4"/>
      <c r="F408" s="3"/>
      <c r="G408" s="4"/>
      <c r="H408" s="3"/>
      <c r="I408" s="4"/>
      <c r="J408" s="4"/>
      <c r="K408" s="4"/>
      <c r="L408" s="4"/>
      <c r="M408" s="4"/>
      <c r="N408" s="4"/>
      <c r="O408" s="4"/>
      <c r="P408" s="4"/>
      <c r="Q408" s="4"/>
      <c r="R408" s="4"/>
      <c r="S408" s="4"/>
      <c r="T408" s="4"/>
      <c r="U408" s="4"/>
      <c r="V408" s="4"/>
      <c r="W408" s="4"/>
      <c r="X408" s="4"/>
      <c r="Y408" s="4"/>
      <c r="Z408" s="4"/>
      <c r="AA408" s="4"/>
      <c r="AB408" s="4"/>
      <c r="AC408" s="4"/>
      <c r="AD408" s="4"/>
      <c r="AE408" s="4"/>
    </row>
    <row r="409" spans="1:31" x14ac:dyDescent="0.25">
      <c r="A409" s="38"/>
      <c r="B409" s="15"/>
      <c r="C409" s="3"/>
      <c r="D409" s="3"/>
      <c r="E409" s="4"/>
      <c r="F409" s="3"/>
      <c r="G409" s="4"/>
      <c r="H409" s="3"/>
      <c r="I409" s="4"/>
      <c r="J409" s="4"/>
      <c r="K409" s="4"/>
      <c r="L409" s="4"/>
      <c r="M409" s="4"/>
      <c r="N409" s="4"/>
      <c r="O409" s="4"/>
      <c r="P409" s="4"/>
      <c r="Q409" s="4"/>
      <c r="R409" s="4"/>
      <c r="S409" s="4"/>
      <c r="T409" s="4"/>
      <c r="U409" s="4"/>
      <c r="V409" s="4"/>
      <c r="W409" s="4"/>
      <c r="X409" s="4"/>
      <c r="Y409" s="4"/>
      <c r="Z409" s="4"/>
      <c r="AA409" s="4"/>
      <c r="AB409" s="4"/>
      <c r="AC409" s="4"/>
      <c r="AD409" s="4"/>
      <c r="AE409" s="4"/>
    </row>
    <row r="410" spans="1:31" x14ac:dyDescent="0.25">
      <c r="A410" s="38"/>
      <c r="B410" s="15"/>
      <c r="C410" s="3"/>
      <c r="D410" s="3"/>
      <c r="E410" s="4"/>
      <c r="F410" s="3"/>
      <c r="G410" s="4"/>
      <c r="H410" s="3"/>
      <c r="I410" s="4"/>
      <c r="J410" s="4"/>
      <c r="K410" s="4"/>
      <c r="L410" s="4"/>
      <c r="M410" s="4"/>
      <c r="N410" s="4"/>
      <c r="O410" s="4"/>
      <c r="P410" s="4"/>
      <c r="Q410" s="4"/>
      <c r="R410" s="4"/>
      <c r="S410" s="4"/>
      <c r="T410" s="4"/>
      <c r="U410" s="4"/>
      <c r="V410" s="4"/>
      <c r="W410" s="4"/>
      <c r="X410" s="4"/>
      <c r="Y410" s="4"/>
      <c r="Z410" s="4"/>
      <c r="AA410" s="4"/>
      <c r="AB410" s="4"/>
      <c r="AC410" s="4"/>
      <c r="AD410" s="4"/>
      <c r="AE410" s="4"/>
    </row>
    <row r="411" spans="1:31" x14ac:dyDescent="0.25">
      <c r="A411" s="38"/>
      <c r="B411" s="15"/>
      <c r="C411" s="3"/>
      <c r="D411" s="3"/>
      <c r="E411" s="4"/>
      <c r="F411" s="3"/>
      <c r="G411" s="4"/>
      <c r="H411" s="3"/>
      <c r="I411" s="4"/>
      <c r="J411" s="4"/>
      <c r="K411" s="4"/>
      <c r="L411" s="4"/>
      <c r="M411" s="4"/>
      <c r="N411" s="4"/>
      <c r="O411" s="4"/>
      <c r="P411" s="4"/>
      <c r="Q411" s="4"/>
      <c r="R411" s="4"/>
      <c r="S411" s="4"/>
      <c r="T411" s="4"/>
      <c r="U411" s="4"/>
      <c r="V411" s="4"/>
      <c r="W411" s="4"/>
      <c r="X411" s="4"/>
      <c r="Y411" s="4"/>
      <c r="Z411" s="4"/>
      <c r="AA411" s="4"/>
      <c r="AB411" s="4"/>
      <c r="AC411" s="4"/>
      <c r="AD411" s="4"/>
      <c r="AE411" s="4"/>
    </row>
    <row r="412" spans="1:31" x14ac:dyDescent="0.25">
      <c r="A412" s="38"/>
      <c r="B412" s="15"/>
      <c r="C412" s="3"/>
      <c r="D412" s="3"/>
      <c r="E412" s="4"/>
      <c r="F412" s="3"/>
      <c r="G412" s="4"/>
      <c r="H412" s="3"/>
      <c r="I412" s="4"/>
      <c r="J412" s="4"/>
      <c r="K412" s="4"/>
      <c r="L412" s="4"/>
      <c r="M412" s="4"/>
      <c r="N412" s="4"/>
      <c r="O412" s="4"/>
      <c r="P412" s="4"/>
      <c r="Q412" s="4"/>
      <c r="R412" s="4"/>
      <c r="S412" s="4"/>
      <c r="T412" s="4"/>
      <c r="U412" s="4"/>
      <c r="V412" s="4"/>
      <c r="W412" s="4"/>
      <c r="X412" s="4"/>
      <c r="Y412" s="4"/>
      <c r="Z412" s="4"/>
      <c r="AA412" s="4"/>
      <c r="AB412" s="4"/>
      <c r="AC412" s="4"/>
      <c r="AD412" s="4"/>
      <c r="AE412" s="4"/>
    </row>
    <row r="413" spans="1:31" x14ac:dyDescent="0.25">
      <c r="A413" s="38"/>
      <c r="B413" s="15"/>
      <c r="C413" s="3"/>
      <c r="D413" s="3"/>
      <c r="E413" s="4"/>
      <c r="F413" s="3"/>
      <c r="G413" s="4"/>
      <c r="H413" s="3"/>
      <c r="I413" s="4"/>
      <c r="J413" s="4"/>
      <c r="K413" s="4"/>
      <c r="L413" s="4"/>
      <c r="M413" s="4"/>
      <c r="N413" s="4"/>
      <c r="O413" s="4"/>
      <c r="P413" s="4"/>
      <c r="Q413" s="4"/>
      <c r="R413" s="4"/>
      <c r="S413" s="4"/>
      <c r="T413" s="4"/>
      <c r="U413" s="4"/>
      <c r="V413" s="4"/>
      <c r="W413" s="4"/>
      <c r="X413" s="4"/>
      <c r="Y413" s="4"/>
      <c r="Z413" s="4"/>
      <c r="AA413" s="4"/>
      <c r="AB413" s="4"/>
      <c r="AC413" s="4"/>
      <c r="AD413" s="4"/>
      <c r="AE413" s="4"/>
    </row>
    <row r="414" spans="1:31" x14ac:dyDescent="0.25">
      <c r="A414" s="38"/>
      <c r="B414" s="15"/>
      <c r="C414" s="3"/>
      <c r="D414" s="3"/>
      <c r="E414" s="4"/>
      <c r="F414" s="3"/>
      <c r="G414" s="4"/>
      <c r="H414" s="3"/>
      <c r="I414" s="4"/>
      <c r="J414" s="4"/>
      <c r="K414" s="4"/>
      <c r="L414" s="4"/>
      <c r="M414" s="4"/>
      <c r="N414" s="4"/>
      <c r="O414" s="4"/>
      <c r="P414" s="4"/>
      <c r="Q414" s="4"/>
      <c r="R414" s="4"/>
      <c r="S414" s="4"/>
      <c r="T414" s="4"/>
      <c r="U414" s="4"/>
      <c r="V414" s="4"/>
      <c r="W414" s="4"/>
      <c r="X414" s="4"/>
      <c r="Y414" s="4"/>
      <c r="Z414" s="4"/>
      <c r="AA414" s="4"/>
      <c r="AB414" s="4"/>
      <c r="AC414" s="4"/>
      <c r="AD414" s="4"/>
      <c r="AE414" s="4"/>
    </row>
    <row r="415" spans="1:31" x14ac:dyDescent="0.25">
      <c r="A415" s="38"/>
      <c r="B415" s="15"/>
      <c r="C415" s="3"/>
      <c r="D415" s="3"/>
      <c r="E415" s="4"/>
      <c r="F415" s="3"/>
      <c r="G415" s="4"/>
      <c r="H415" s="3"/>
      <c r="I415" s="4"/>
      <c r="J415" s="4"/>
      <c r="K415" s="4"/>
      <c r="L415" s="4"/>
      <c r="M415" s="4"/>
      <c r="N415" s="4"/>
      <c r="O415" s="4"/>
      <c r="P415" s="4"/>
      <c r="Q415" s="4"/>
      <c r="R415" s="4"/>
      <c r="S415" s="4"/>
      <c r="T415" s="4"/>
      <c r="U415" s="4"/>
      <c r="V415" s="4"/>
      <c r="W415" s="4"/>
      <c r="X415" s="4"/>
      <c r="Y415" s="4"/>
      <c r="Z415" s="4"/>
      <c r="AA415" s="4"/>
      <c r="AB415" s="4"/>
      <c r="AC415" s="4"/>
      <c r="AD415" s="4"/>
      <c r="AE415" s="4"/>
    </row>
    <row r="416" spans="1:31" x14ac:dyDescent="0.25">
      <c r="A416" s="38"/>
      <c r="B416" s="15"/>
      <c r="C416" s="3"/>
      <c r="D416" s="3"/>
      <c r="E416" s="4"/>
      <c r="F416" s="3"/>
      <c r="G416" s="4"/>
      <c r="H416" s="3"/>
      <c r="I416" s="4"/>
      <c r="J416" s="4"/>
      <c r="K416" s="4"/>
      <c r="L416" s="4"/>
      <c r="M416" s="4"/>
      <c r="N416" s="4"/>
      <c r="O416" s="4"/>
      <c r="P416" s="4"/>
      <c r="Q416" s="4"/>
      <c r="R416" s="4"/>
      <c r="S416" s="4"/>
      <c r="T416" s="4"/>
      <c r="U416" s="4"/>
      <c r="V416" s="4"/>
      <c r="W416" s="4"/>
      <c r="X416" s="4"/>
      <c r="Y416" s="4"/>
      <c r="Z416" s="4"/>
      <c r="AA416" s="4"/>
      <c r="AB416" s="4"/>
      <c r="AC416" s="4"/>
      <c r="AD416" s="4"/>
      <c r="AE416" s="4"/>
    </row>
    <row r="417" spans="1:31" x14ac:dyDescent="0.25">
      <c r="A417" s="38"/>
      <c r="B417" s="15"/>
      <c r="C417" s="3"/>
      <c r="D417" s="3"/>
      <c r="E417" s="4"/>
      <c r="F417" s="3"/>
      <c r="G417" s="4"/>
      <c r="H417" s="3"/>
      <c r="I417" s="4"/>
      <c r="J417" s="4"/>
      <c r="K417" s="4"/>
      <c r="L417" s="4"/>
      <c r="M417" s="4"/>
      <c r="N417" s="4"/>
      <c r="O417" s="4"/>
      <c r="P417" s="4"/>
      <c r="Q417" s="4"/>
      <c r="R417" s="4"/>
      <c r="S417" s="4"/>
      <c r="T417" s="4"/>
      <c r="U417" s="4"/>
      <c r="V417" s="4"/>
      <c r="W417" s="4"/>
      <c r="X417" s="4"/>
      <c r="Y417" s="4"/>
      <c r="Z417" s="4"/>
      <c r="AA417" s="4"/>
      <c r="AB417" s="4"/>
      <c r="AC417" s="4"/>
      <c r="AD417" s="4"/>
      <c r="AE417" s="4"/>
    </row>
    <row r="418" spans="1:31" x14ac:dyDescent="0.25">
      <c r="A418" s="38"/>
      <c r="B418" s="15"/>
      <c r="C418" s="3"/>
      <c r="D418" s="3"/>
      <c r="E418" s="4"/>
      <c r="F418" s="3"/>
      <c r="G418" s="4"/>
      <c r="H418" s="3"/>
      <c r="I418" s="4"/>
      <c r="J418" s="4"/>
      <c r="K418" s="4"/>
      <c r="L418" s="4"/>
      <c r="M418" s="4"/>
      <c r="N418" s="4"/>
      <c r="O418" s="4"/>
      <c r="P418" s="4"/>
      <c r="Q418" s="4"/>
      <c r="R418" s="4"/>
      <c r="S418" s="4"/>
      <c r="T418" s="4"/>
      <c r="U418" s="4"/>
      <c r="V418" s="4"/>
      <c r="W418" s="4"/>
      <c r="X418" s="4"/>
      <c r="Y418" s="4"/>
      <c r="Z418" s="4"/>
      <c r="AA418" s="4"/>
      <c r="AB418" s="4"/>
      <c r="AC418" s="4"/>
      <c r="AD418" s="4"/>
      <c r="AE418" s="4"/>
    </row>
    <row r="419" spans="1:31" x14ac:dyDescent="0.25">
      <c r="A419" s="38"/>
      <c r="B419" s="15"/>
      <c r="C419" s="3"/>
      <c r="D419" s="3"/>
      <c r="E419" s="4"/>
      <c r="F419" s="3"/>
      <c r="G419" s="4"/>
      <c r="H419" s="3"/>
      <c r="I419" s="4"/>
      <c r="J419" s="4"/>
      <c r="K419" s="4"/>
      <c r="L419" s="4"/>
      <c r="M419" s="4"/>
      <c r="N419" s="4"/>
      <c r="O419" s="4"/>
      <c r="P419" s="4"/>
      <c r="Q419" s="4"/>
      <c r="R419" s="4"/>
      <c r="S419" s="4"/>
      <c r="T419" s="4"/>
      <c r="U419" s="4"/>
      <c r="V419" s="4"/>
      <c r="W419" s="4"/>
      <c r="X419" s="4"/>
      <c r="Y419" s="4"/>
      <c r="Z419" s="4"/>
      <c r="AA419" s="4"/>
      <c r="AB419" s="4"/>
      <c r="AC419" s="4"/>
      <c r="AD419" s="4"/>
      <c r="AE419" s="4"/>
    </row>
    <row r="420" spans="1:31" x14ac:dyDescent="0.25">
      <c r="A420" s="38"/>
      <c r="B420" s="15"/>
      <c r="C420" s="3"/>
      <c r="D420" s="3"/>
      <c r="E420" s="4"/>
      <c r="F420" s="3"/>
      <c r="G420" s="4"/>
      <c r="H420" s="3"/>
      <c r="I420" s="4"/>
      <c r="J420" s="4"/>
      <c r="K420" s="4"/>
      <c r="L420" s="4"/>
      <c r="M420" s="4"/>
      <c r="N420" s="4"/>
      <c r="O420" s="4"/>
      <c r="P420" s="4"/>
      <c r="Q420" s="4"/>
      <c r="R420" s="4"/>
      <c r="S420" s="4"/>
      <c r="T420" s="4"/>
      <c r="U420" s="4"/>
      <c r="V420" s="4"/>
      <c r="W420" s="4"/>
      <c r="X420" s="4"/>
      <c r="Y420" s="4"/>
      <c r="Z420" s="4"/>
      <c r="AA420" s="4"/>
      <c r="AB420" s="4"/>
      <c r="AC420" s="4"/>
      <c r="AD420" s="4"/>
      <c r="AE420" s="4"/>
    </row>
    <row r="421" spans="1:31" x14ac:dyDescent="0.25">
      <c r="A421" s="38"/>
      <c r="B421" s="15"/>
      <c r="C421" s="3"/>
      <c r="D421" s="3"/>
      <c r="E421" s="4"/>
      <c r="F421" s="3"/>
      <c r="G421" s="4"/>
      <c r="H421" s="3"/>
      <c r="I421" s="4"/>
      <c r="J421" s="4"/>
      <c r="K421" s="4"/>
      <c r="L421" s="4"/>
      <c r="M421" s="4"/>
      <c r="N421" s="4"/>
      <c r="O421" s="4"/>
      <c r="P421" s="4"/>
      <c r="Q421" s="4"/>
      <c r="R421" s="4"/>
      <c r="S421" s="4"/>
      <c r="T421" s="4"/>
      <c r="U421" s="4"/>
      <c r="V421" s="4"/>
      <c r="W421" s="4"/>
      <c r="X421" s="4"/>
      <c r="Y421" s="4"/>
      <c r="Z421" s="4"/>
      <c r="AA421" s="4"/>
      <c r="AB421" s="4"/>
      <c r="AC421" s="4"/>
      <c r="AD421" s="4"/>
      <c r="AE421" s="4"/>
    </row>
    <row r="422" spans="1:31" x14ac:dyDescent="0.25">
      <c r="A422" s="38"/>
      <c r="B422" s="15"/>
      <c r="C422" s="3"/>
      <c r="D422" s="3"/>
      <c r="E422" s="4"/>
      <c r="F422" s="3"/>
      <c r="G422" s="4"/>
      <c r="H422" s="3"/>
      <c r="I422" s="4"/>
      <c r="J422" s="4"/>
      <c r="K422" s="4"/>
      <c r="L422" s="4"/>
      <c r="M422" s="4"/>
      <c r="N422" s="4"/>
      <c r="O422" s="4"/>
      <c r="P422" s="4"/>
      <c r="Q422" s="4"/>
      <c r="R422" s="4"/>
      <c r="S422" s="4"/>
      <c r="T422" s="4"/>
      <c r="U422" s="4"/>
      <c r="V422" s="4"/>
      <c r="W422" s="4"/>
      <c r="X422" s="4"/>
      <c r="Y422" s="4"/>
      <c r="Z422" s="4"/>
      <c r="AA422" s="4"/>
      <c r="AB422" s="4"/>
      <c r="AC422" s="4"/>
      <c r="AD422" s="4"/>
      <c r="AE422" s="4"/>
    </row>
    <row r="423" spans="1:31" x14ac:dyDescent="0.25">
      <c r="A423" s="38"/>
      <c r="B423" s="15"/>
      <c r="C423" s="3"/>
      <c r="D423" s="3"/>
      <c r="E423" s="4"/>
      <c r="F423" s="3"/>
      <c r="G423" s="4"/>
      <c r="H423" s="3"/>
      <c r="I423" s="4"/>
      <c r="J423" s="4"/>
      <c r="K423" s="4"/>
      <c r="L423" s="4"/>
      <c r="M423" s="4"/>
      <c r="N423" s="4"/>
      <c r="O423" s="4"/>
      <c r="P423" s="4"/>
      <c r="Q423" s="4"/>
      <c r="R423" s="4"/>
      <c r="S423" s="4"/>
      <c r="T423" s="4"/>
      <c r="U423" s="4"/>
      <c r="V423" s="4"/>
      <c r="W423" s="4"/>
      <c r="X423" s="4"/>
      <c r="Y423" s="4"/>
      <c r="Z423" s="4"/>
      <c r="AA423" s="4"/>
      <c r="AB423" s="4"/>
      <c r="AC423" s="4"/>
      <c r="AD423" s="4"/>
      <c r="AE423" s="4"/>
    </row>
    <row r="424" spans="1:31" x14ac:dyDescent="0.25">
      <c r="A424" s="38"/>
      <c r="B424" s="15"/>
      <c r="C424" s="3"/>
      <c r="D424" s="3"/>
      <c r="E424" s="4"/>
      <c r="F424" s="3"/>
      <c r="G424" s="4"/>
      <c r="H424" s="3"/>
      <c r="I424" s="4"/>
      <c r="J424" s="4"/>
      <c r="K424" s="4"/>
      <c r="L424" s="4"/>
      <c r="M424" s="4"/>
      <c r="N424" s="4"/>
      <c r="O424" s="4"/>
      <c r="P424" s="4"/>
      <c r="Q424" s="4"/>
      <c r="R424" s="4"/>
      <c r="S424" s="4"/>
      <c r="T424" s="4"/>
      <c r="U424" s="4"/>
      <c r="V424" s="4"/>
      <c r="W424" s="4"/>
      <c r="X424" s="4"/>
      <c r="Y424" s="4"/>
      <c r="Z424" s="4"/>
      <c r="AA424" s="4"/>
      <c r="AB424" s="4"/>
      <c r="AC424" s="4"/>
      <c r="AD424" s="4"/>
      <c r="AE424" s="4"/>
    </row>
    <row r="425" spans="1:31" x14ac:dyDescent="0.25">
      <c r="A425" s="38"/>
      <c r="B425" s="15"/>
      <c r="C425" s="3"/>
      <c r="D425" s="3"/>
      <c r="E425" s="4"/>
      <c r="F425" s="3"/>
      <c r="G425" s="4"/>
      <c r="H425" s="3"/>
      <c r="I425" s="4"/>
      <c r="J425" s="4"/>
      <c r="K425" s="4"/>
      <c r="L425" s="4"/>
      <c r="M425" s="4"/>
      <c r="N425" s="4"/>
      <c r="O425" s="4"/>
      <c r="P425" s="4"/>
      <c r="Q425" s="4"/>
      <c r="R425" s="4"/>
      <c r="S425" s="4"/>
      <c r="T425" s="4"/>
      <c r="U425" s="4"/>
      <c r="V425" s="4"/>
      <c r="W425" s="4"/>
      <c r="X425" s="4"/>
      <c r="Y425" s="4"/>
      <c r="Z425" s="4"/>
      <c r="AA425" s="4"/>
      <c r="AB425" s="4"/>
      <c r="AC425" s="4"/>
      <c r="AD425" s="4"/>
      <c r="AE425" s="4"/>
    </row>
    <row r="426" spans="1:31" x14ac:dyDescent="0.25">
      <c r="A426" s="38"/>
      <c r="B426" s="15"/>
      <c r="C426" s="3"/>
      <c r="D426" s="3"/>
      <c r="E426" s="4"/>
      <c r="F426" s="3"/>
      <c r="G426" s="4"/>
      <c r="H426" s="3"/>
      <c r="I426" s="4"/>
      <c r="J426" s="4"/>
      <c r="K426" s="4"/>
      <c r="L426" s="4"/>
      <c r="M426" s="4"/>
      <c r="N426" s="4"/>
      <c r="O426" s="4"/>
      <c r="P426" s="4"/>
      <c r="Q426" s="4"/>
      <c r="R426" s="4"/>
      <c r="S426" s="4"/>
      <c r="T426" s="4"/>
      <c r="U426" s="4"/>
      <c r="V426" s="4"/>
      <c r="W426" s="4"/>
      <c r="X426" s="4"/>
      <c r="Y426" s="4"/>
      <c r="Z426" s="4"/>
      <c r="AA426" s="4"/>
      <c r="AB426" s="4"/>
      <c r="AC426" s="4"/>
      <c r="AD426" s="4"/>
      <c r="AE426" s="4"/>
    </row>
    <row r="427" spans="1:31" x14ac:dyDescent="0.25">
      <c r="A427" s="38"/>
      <c r="B427" s="15"/>
      <c r="C427" s="3"/>
      <c r="D427" s="3"/>
      <c r="E427" s="4"/>
      <c r="F427" s="3"/>
      <c r="G427" s="4"/>
      <c r="H427" s="3"/>
      <c r="I427" s="4"/>
      <c r="J427" s="4"/>
      <c r="K427" s="4"/>
      <c r="L427" s="4"/>
      <c r="M427" s="4"/>
      <c r="N427" s="4"/>
      <c r="O427" s="4"/>
      <c r="P427" s="4"/>
      <c r="Q427" s="4"/>
      <c r="R427" s="4"/>
      <c r="S427" s="4"/>
      <c r="T427" s="4"/>
      <c r="U427" s="4"/>
      <c r="V427" s="4"/>
      <c r="W427" s="4"/>
      <c r="X427" s="4"/>
      <c r="Y427" s="4"/>
      <c r="Z427" s="4"/>
      <c r="AA427" s="4"/>
      <c r="AB427" s="4"/>
      <c r="AC427" s="4"/>
      <c r="AD427" s="4"/>
      <c r="AE427" s="4"/>
    </row>
    <row r="428" spans="1:31" x14ac:dyDescent="0.25">
      <c r="A428" s="38"/>
      <c r="B428" s="15"/>
      <c r="C428" s="3"/>
      <c r="D428" s="3"/>
      <c r="E428" s="4"/>
      <c r="F428" s="3"/>
      <c r="G428" s="4"/>
      <c r="H428" s="3"/>
      <c r="I428" s="4"/>
      <c r="J428" s="4"/>
      <c r="K428" s="4"/>
      <c r="L428" s="4"/>
      <c r="M428" s="4"/>
      <c r="N428" s="4"/>
      <c r="O428" s="4"/>
      <c r="P428" s="4"/>
      <c r="Q428" s="4"/>
      <c r="R428" s="4"/>
      <c r="S428" s="4"/>
      <c r="T428" s="4"/>
      <c r="U428" s="4"/>
      <c r="V428" s="4"/>
      <c r="W428" s="4"/>
      <c r="X428" s="4"/>
      <c r="Y428" s="4"/>
      <c r="Z428" s="4"/>
      <c r="AA428" s="4"/>
      <c r="AB428" s="4"/>
      <c r="AC428" s="4"/>
      <c r="AD428" s="4"/>
      <c r="AE428" s="4"/>
    </row>
    <row r="429" spans="1:31" x14ac:dyDescent="0.25">
      <c r="A429" s="38"/>
      <c r="B429" s="15"/>
      <c r="C429" s="3"/>
      <c r="D429" s="3"/>
      <c r="E429" s="4"/>
      <c r="F429" s="3"/>
      <c r="G429" s="4"/>
      <c r="H429" s="3"/>
      <c r="I429" s="4"/>
      <c r="J429" s="4"/>
      <c r="K429" s="4"/>
      <c r="L429" s="4"/>
      <c r="M429" s="4"/>
      <c r="N429" s="4"/>
      <c r="O429" s="4"/>
      <c r="P429" s="4"/>
      <c r="Q429" s="4"/>
      <c r="R429" s="4"/>
      <c r="S429" s="4"/>
      <c r="T429" s="4"/>
      <c r="U429" s="4"/>
      <c r="V429" s="4"/>
      <c r="W429" s="4"/>
      <c r="X429" s="4"/>
      <c r="Y429" s="4"/>
      <c r="Z429" s="4"/>
      <c r="AA429" s="4"/>
      <c r="AB429" s="4"/>
      <c r="AC429" s="4"/>
      <c r="AD429" s="4"/>
      <c r="AE429" s="4"/>
    </row>
    <row r="430" spans="1:31" x14ac:dyDescent="0.25">
      <c r="A430" s="38"/>
      <c r="B430" s="15"/>
      <c r="C430" s="3"/>
      <c r="D430" s="3"/>
      <c r="E430" s="4"/>
      <c r="F430" s="3"/>
      <c r="G430" s="4"/>
      <c r="H430" s="3"/>
      <c r="I430" s="4"/>
      <c r="J430" s="4"/>
      <c r="K430" s="4"/>
      <c r="L430" s="4"/>
      <c r="M430" s="4"/>
      <c r="N430" s="4"/>
      <c r="O430" s="4"/>
      <c r="P430" s="4"/>
      <c r="Q430" s="4"/>
      <c r="R430" s="4"/>
      <c r="S430" s="4"/>
      <c r="T430" s="4"/>
      <c r="U430" s="4"/>
      <c r="V430" s="4"/>
      <c r="W430" s="4"/>
      <c r="X430" s="4"/>
      <c r="Y430" s="4"/>
      <c r="Z430" s="4"/>
      <c r="AA430" s="4"/>
      <c r="AB430" s="4"/>
      <c r="AC430" s="4"/>
      <c r="AD430" s="4"/>
      <c r="AE430" s="4"/>
    </row>
    <row r="431" spans="1:31" x14ac:dyDescent="0.25">
      <c r="A431" s="38"/>
      <c r="B431" s="15"/>
      <c r="C431" s="3"/>
      <c r="D431" s="3"/>
      <c r="E431" s="4"/>
      <c r="F431" s="3"/>
      <c r="G431" s="4"/>
      <c r="H431" s="3"/>
      <c r="I431" s="4"/>
      <c r="J431" s="4"/>
      <c r="K431" s="4"/>
      <c r="L431" s="4"/>
      <c r="M431" s="4"/>
      <c r="N431" s="4"/>
      <c r="O431" s="4"/>
      <c r="P431" s="4"/>
      <c r="Q431" s="4"/>
      <c r="R431" s="4"/>
      <c r="S431" s="4"/>
      <c r="T431" s="4"/>
      <c r="U431" s="4"/>
      <c r="V431" s="4"/>
      <c r="W431" s="4"/>
      <c r="X431" s="4"/>
      <c r="Y431" s="4"/>
      <c r="Z431" s="4"/>
      <c r="AA431" s="4"/>
      <c r="AB431" s="4"/>
      <c r="AC431" s="4"/>
      <c r="AD431" s="4"/>
      <c r="AE431" s="4"/>
    </row>
    <row r="432" spans="1:31" x14ac:dyDescent="0.25">
      <c r="A432" s="38"/>
      <c r="B432" s="15"/>
      <c r="C432" s="3"/>
      <c r="D432" s="3"/>
      <c r="E432" s="4"/>
      <c r="F432" s="3"/>
      <c r="G432" s="4"/>
      <c r="H432" s="3"/>
      <c r="I432" s="4"/>
      <c r="J432" s="4"/>
      <c r="K432" s="4"/>
      <c r="L432" s="4"/>
      <c r="M432" s="4"/>
      <c r="N432" s="4"/>
      <c r="O432" s="4"/>
      <c r="P432" s="4"/>
      <c r="Q432" s="4"/>
      <c r="R432" s="4"/>
      <c r="S432" s="4"/>
      <c r="T432" s="4"/>
      <c r="U432" s="4"/>
      <c r="V432" s="4"/>
      <c r="W432" s="4"/>
      <c r="X432" s="4"/>
      <c r="Y432" s="4"/>
      <c r="Z432" s="4"/>
      <c r="AA432" s="4"/>
      <c r="AB432" s="4"/>
      <c r="AC432" s="4"/>
      <c r="AD432" s="4"/>
      <c r="AE432" s="4"/>
    </row>
    <row r="433" spans="1:31" x14ac:dyDescent="0.25">
      <c r="A433" s="38"/>
      <c r="B433" s="15"/>
      <c r="C433" s="3"/>
      <c r="D433" s="3"/>
      <c r="E433" s="4"/>
      <c r="F433" s="3"/>
      <c r="G433" s="4"/>
      <c r="H433" s="3"/>
      <c r="I433" s="4"/>
      <c r="J433" s="4"/>
      <c r="K433" s="4"/>
      <c r="L433" s="4"/>
      <c r="M433" s="4"/>
      <c r="N433" s="4"/>
      <c r="O433" s="4"/>
      <c r="P433" s="4"/>
      <c r="Q433" s="4"/>
      <c r="R433" s="4"/>
      <c r="S433" s="4"/>
      <c r="T433" s="4"/>
      <c r="U433" s="4"/>
      <c r="V433" s="4"/>
      <c r="W433" s="4"/>
      <c r="X433" s="4"/>
      <c r="Y433" s="4"/>
      <c r="Z433" s="4"/>
      <c r="AA433" s="4"/>
      <c r="AB433" s="4"/>
      <c r="AC433" s="4"/>
      <c r="AD433" s="4"/>
      <c r="AE433" s="4"/>
    </row>
    <row r="434" spans="1:31" x14ac:dyDescent="0.25">
      <c r="A434" s="38"/>
      <c r="B434" s="15"/>
      <c r="C434" s="3"/>
      <c r="D434" s="3"/>
      <c r="E434" s="4"/>
      <c r="F434" s="3"/>
      <c r="G434" s="4"/>
      <c r="H434" s="3"/>
      <c r="I434" s="4"/>
      <c r="J434" s="4"/>
      <c r="K434" s="4"/>
      <c r="L434" s="4"/>
      <c r="M434" s="4"/>
      <c r="N434" s="4"/>
      <c r="O434" s="4"/>
      <c r="P434" s="4"/>
      <c r="Q434" s="4"/>
      <c r="R434" s="4"/>
      <c r="S434" s="4"/>
      <c r="T434" s="4"/>
      <c r="U434" s="4"/>
      <c r="V434" s="4"/>
      <c r="W434" s="4"/>
      <c r="X434" s="4"/>
      <c r="Y434" s="4"/>
      <c r="Z434" s="4"/>
      <c r="AA434" s="4"/>
      <c r="AB434" s="4"/>
      <c r="AC434" s="4"/>
      <c r="AD434" s="4"/>
      <c r="AE434" s="4"/>
    </row>
    <row r="435" spans="1:31" x14ac:dyDescent="0.25">
      <c r="A435" s="38"/>
      <c r="B435" s="15"/>
      <c r="C435" s="3"/>
      <c r="D435" s="3"/>
      <c r="E435" s="4"/>
      <c r="F435" s="3"/>
      <c r="G435" s="4"/>
      <c r="H435" s="3"/>
      <c r="I435" s="4"/>
      <c r="J435" s="4"/>
      <c r="K435" s="4"/>
      <c r="L435" s="4"/>
      <c r="M435" s="4"/>
      <c r="N435" s="4"/>
      <c r="O435" s="4"/>
      <c r="P435" s="4"/>
      <c r="Q435" s="4"/>
      <c r="R435" s="4"/>
      <c r="S435" s="4"/>
      <c r="T435" s="4"/>
      <c r="U435" s="4"/>
      <c r="V435" s="4"/>
      <c r="W435" s="4"/>
      <c r="X435" s="4"/>
      <c r="Y435" s="4"/>
      <c r="Z435" s="4"/>
      <c r="AA435" s="4"/>
      <c r="AB435" s="4"/>
      <c r="AC435" s="4"/>
      <c r="AD435" s="4"/>
      <c r="AE435" s="4"/>
    </row>
    <row r="436" spans="1:31" x14ac:dyDescent="0.25">
      <c r="A436" s="38"/>
      <c r="B436" s="15"/>
      <c r="C436" s="3"/>
      <c r="D436" s="3"/>
      <c r="E436" s="4"/>
      <c r="F436" s="3"/>
      <c r="G436" s="4"/>
      <c r="H436" s="3"/>
      <c r="I436" s="4"/>
      <c r="J436" s="4"/>
      <c r="K436" s="4"/>
      <c r="L436" s="4"/>
      <c r="M436" s="4"/>
      <c r="N436" s="4"/>
      <c r="O436" s="4"/>
      <c r="P436" s="4"/>
      <c r="Q436" s="4"/>
      <c r="R436" s="4"/>
      <c r="S436" s="4"/>
      <c r="T436" s="4"/>
      <c r="U436" s="4"/>
      <c r="V436" s="4"/>
      <c r="W436" s="4"/>
      <c r="X436" s="4"/>
      <c r="Y436" s="4"/>
      <c r="Z436" s="4"/>
      <c r="AA436" s="4"/>
      <c r="AB436" s="4"/>
      <c r="AC436" s="4"/>
      <c r="AD436" s="4"/>
      <c r="AE436" s="4"/>
    </row>
    <row r="437" spans="1:31" x14ac:dyDescent="0.25">
      <c r="A437" s="38"/>
      <c r="B437" s="15"/>
      <c r="C437" s="3"/>
      <c r="D437" s="3"/>
      <c r="E437" s="4"/>
      <c r="F437" s="3"/>
      <c r="G437" s="4"/>
      <c r="H437" s="3"/>
      <c r="I437" s="4"/>
      <c r="J437" s="4"/>
      <c r="K437" s="4"/>
      <c r="L437" s="4"/>
      <c r="M437" s="4"/>
      <c r="N437" s="4"/>
      <c r="O437" s="4"/>
      <c r="P437" s="4"/>
      <c r="Q437" s="4"/>
      <c r="R437" s="4"/>
      <c r="S437" s="4"/>
      <c r="T437" s="4"/>
      <c r="U437" s="4"/>
      <c r="V437" s="4"/>
      <c r="W437" s="4"/>
      <c r="X437" s="4"/>
      <c r="Y437" s="4"/>
      <c r="Z437" s="4"/>
      <c r="AA437" s="4"/>
      <c r="AB437" s="4"/>
      <c r="AC437" s="4"/>
      <c r="AD437" s="4"/>
      <c r="AE437" s="4"/>
    </row>
    <row r="438" spans="1:31" x14ac:dyDescent="0.25">
      <c r="A438" s="38"/>
      <c r="B438" s="15"/>
      <c r="C438" s="3"/>
      <c r="D438" s="3"/>
      <c r="E438" s="4"/>
      <c r="F438" s="3"/>
      <c r="G438" s="4"/>
      <c r="H438" s="3"/>
      <c r="I438" s="4"/>
      <c r="J438" s="4"/>
      <c r="K438" s="4"/>
      <c r="L438" s="4"/>
      <c r="M438" s="4"/>
      <c r="N438" s="4"/>
      <c r="O438" s="4"/>
      <c r="P438" s="4"/>
      <c r="Q438" s="4"/>
      <c r="R438" s="4"/>
      <c r="S438" s="4"/>
      <c r="T438" s="4"/>
      <c r="U438" s="4"/>
      <c r="V438" s="4"/>
      <c r="W438" s="4"/>
      <c r="X438" s="4"/>
      <c r="Y438" s="4"/>
      <c r="Z438" s="4"/>
      <c r="AA438" s="4"/>
      <c r="AB438" s="4"/>
      <c r="AC438" s="4"/>
      <c r="AD438" s="4"/>
      <c r="AE438" s="4"/>
    </row>
    <row r="439" spans="1:31" x14ac:dyDescent="0.25">
      <c r="A439" s="38"/>
      <c r="B439" s="15"/>
      <c r="C439" s="3"/>
      <c r="D439" s="3"/>
      <c r="E439" s="4"/>
      <c r="F439" s="3"/>
      <c r="G439" s="4"/>
      <c r="H439" s="3"/>
      <c r="I439" s="4"/>
      <c r="J439" s="4"/>
      <c r="K439" s="4"/>
      <c r="L439" s="4"/>
      <c r="M439" s="4"/>
      <c r="N439" s="4"/>
      <c r="O439" s="4"/>
      <c r="P439" s="4"/>
      <c r="Q439" s="4"/>
      <c r="R439" s="4"/>
      <c r="S439" s="4"/>
      <c r="T439" s="4"/>
      <c r="U439" s="4"/>
      <c r="V439" s="4"/>
      <c r="W439" s="4"/>
      <c r="X439" s="4"/>
      <c r="Y439" s="4"/>
      <c r="Z439" s="4"/>
      <c r="AA439" s="4"/>
      <c r="AB439" s="4"/>
      <c r="AC439" s="4"/>
      <c r="AD439" s="4"/>
      <c r="AE439" s="4"/>
    </row>
    <row r="440" spans="1:31" x14ac:dyDescent="0.25">
      <c r="A440" s="38"/>
      <c r="B440" s="15"/>
      <c r="C440" s="3"/>
      <c r="D440" s="3"/>
      <c r="E440" s="4"/>
      <c r="F440" s="3"/>
      <c r="G440" s="4"/>
      <c r="H440" s="3"/>
      <c r="I440" s="4"/>
      <c r="J440" s="4"/>
      <c r="K440" s="4"/>
      <c r="L440" s="4"/>
      <c r="M440" s="4"/>
      <c r="N440" s="4"/>
      <c r="O440" s="4"/>
      <c r="P440" s="4"/>
      <c r="Q440" s="4"/>
      <c r="R440" s="4"/>
      <c r="S440" s="4"/>
      <c r="T440" s="4"/>
      <c r="U440" s="4"/>
      <c r="V440" s="4"/>
      <c r="W440" s="4"/>
      <c r="X440" s="4"/>
      <c r="Y440" s="4"/>
      <c r="Z440" s="4"/>
      <c r="AA440" s="4"/>
      <c r="AB440" s="4"/>
      <c r="AC440" s="4"/>
      <c r="AD440" s="4"/>
      <c r="AE440" s="4"/>
    </row>
    <row r="441" spans="1:31" x14ac:dyDescent="0.25">
      <c r="A441" s="38"/>
      <c r="B441" s="15"/>
      <c r="C441" s="3"/>
      <c r="D441" s="3"/>
      <c r="E441" s="4"/>
      <c r="F441" s="3"/>
      <c r="G441" s="4"/>
      <c r="H441" s="3"/>
      <c r="I441" s="4"/>
      <c r="J441" s="4"/>
      <c r="K441" s="4"/>
      <c r="L441" s="4"/>
      <c r="M441" s="4"/>
      <c r="N441" s="4"/>
      <c r="O441" s="4"/>
      <c r="P441" s="4"/>
      <c r="Q441" s="4"/>
      <c r="R441" s="4"/>
      <c r="S441" s="4"/>
      <c r="T441" s="4"/>
      <c r="U441" s="4"/>
      <c r="V441" s="4"/>
      <c r="W441" s="4"/>
      <c r="X441" s="4"/>
      <c r="Y441" s="4"/>
      <c r="Z441" s="4"/>
      <c r="AA441" s="4"/>
      <c r="AB441" s="4"/>
      <c r="AC441" s="4"/>
      <c r="AD441" s="4"/>
      <c r="AE441" s="4"/>
    </row>
    <row r="442" spans="1:31" x14ac:dyDescent="0.25">
      <c r="A442" s="38"/>
      <c r="B442" s="15"/>
      <c r="C442" s="3"/>
      <c r="D442" s="3"/>
      <c r="E442" s="4"/>
      <c r="F442" s="3"/>
      <c r="G442" s="4"/>
      <c r="H442" s="3"/>
      <c r="I442" s="4"/>
      <c r="J442" s="4"/>
      <c r="K442" s="4"/>
      <c r="L442" s="4"/>
      <c r="M442" s="4"/>
      <c r="N442" s="4"/>
      <c r="O442" s="4"/>
      <c r="P442" s="4"/>
      <c r="Q442" s="4"/>
      <c r="R442" s="4"/>
      <c r="S442" s="4"/>
      <c r="T442" s="4"/>
      <c r="U442" s="4"/>
      <c r="V442" s="4"/>
      <c r="W442" s="4"/>
      <c r="X442" s="4"/>
      <c r="Y442" s="4"/>
      <c r="Z442" s="4"/>
      <c r="AA442" s="4"/>
      <c r="AB442" s="4"/>
      <c r="AC442" s="4"/>
      <c r="AD442" s="4"/>
      <c r="AE442" s="4"/>
    </row>
    <row r="443" spans="1:31" x14ac:dyDescent="0.25">
      <c r="A443" s="38"/>
      <c r="B443" s="15"/>
      <c r="C443" s="3"/>
      <c r="D443" s="3"/>
      <c r="E443" s="4"/>
      <c r="F443" s="3"/>
      <c r="G443" s="4"/>
      <c r="H443" s="3"/>
      <c r="I443" s="4"/>
      <c r="J443" s="4"/>
      <c r="K443" s="4"/>
      <c r="L443" s="4"/>
      <c r="M443" s="4"/>
      <c r="N443" s="4"/>
      <c r="O443" s="4"/>
      <c r="P443" s="4"/>
      <c r="Q443" s="4"/>
      <c r="R443" s="4"/>
      <c r="S443" s="4"/>
      <c r="T443" s="4"/>
      <c r="U443" s="4"/>
      <c r="V443" s="4"/>
      <c r="W443" s="4"/>
      <c r="X443" s="4"/>
      <c r="Y443" s="4"/>
      <c r="Z443" s="4"/>
      <c r="AA443" s="4"/>
      <c r="AB443" s="4"/>
      <c r="AC443" s="4"/>
      <c r="AD443" s="4"/>
      <c r="AE443" s="4"/>
    </row>
    <row r="444" spans="1:31" x14ac:dyDescent="0.25">
      <c r="A444" s="38"/>
      <c r="B444" s="15"/>
      <c r="C444" s="3"/>
      <c r="D444" s="3"/>
      <c r="E444" s="4"/>
      <c r="F444" s="3"/>
      <c r="G444" s="4"/>
      <c r="H444" s="3"/>
      <c r="I444" s="4"/>
      <c r="J444" s="4"/>
      <c r="K444" s="4"/>
      <c r="L444" s="4"/>
      <c r="M444" s="4"/>
      <c r="N444" s="4"/>
      <c r="O444" s="4"/>
      <c r="P444" s="4"/>
      <c r="Q444" s="4"/>
      <c r="R444" s="4"/>
      <c r="S444" s="4"/>
      <c r="T444" s="4"/>
      <c r="U444" s="4"/>
      <c r="V444" s="4"/>
      <c r="W444" s="4"/>
      <c r="X444" s="4"/>
      <c r="Y444" s="4"/>
      <c r="Z444" s="4"/>
      <c r="AA444" s="4"/>
      <c r="AB444" s="4"/>
      <c r="AC444" s="4"/>
      <c r="AD444" s="4"/>
      <c r="AE444" s="4"/>
    </row>
    <row r="445" spans="1:31" x14ac:dyDescent="0.25">
      <c r="A445" s="38"/>
      <c r="B445" s="15"/>
      <c r="C445" s="3"/>
      <c r="D445" s="3"/>
      <c r="E445" s="4"/>
      <c r="F445" s="3"/>
      <c r="G445" s="4"/>
      <c r="H445" s="3"/>
      <c r="I445" s="4"/>
      <c r="J445" s="4"/>
      <c r="K445" s="4"/>
      <c r="L445" s="4"/>
      <c r="M445" s="4"/>
      <c r="N445" s="4"/>
      <c r="O445" s="4"/>
      <c r="P445" s="4"/>
      <c r="Q445" s="4"/>
      <c r="R445" s="4"/>
      <c r="S445" s="4"/>
      <c r="T445" s="4"/>
      <c r="U445" s="4"/>
      <c r="V445" s="4"/>
      <c r="W445" s="4"/>
      <c r="X445" s="4"/>
      <c r="Y445" s="4"/>
      <c r="Z445" s="4"/>
      <c r="AA445" s="4"/>
      <c r="AB445" s="4"/>
      <c r="AC445" s="4"/>
      <c r="AD445" s="4"/>
      <c r="AE445" s="4"/>
    </row>
    <row r="446" spans="1:31" x14ac:dyDescent="0.25">
      <c r="A446" s="38"/>
      <c r="B446" s="15"/>
      <c r="C446" s="3"/>
      <c r="D446" s="3"/>
      <c r="E446" s="4"/>
      <c r="F446" s="3"/>
      <c r="G446" s="4"/>
      <c r="H446" s="3"/>
      <c r="I446" s="4"/>
      <c r="J446" s="4"/>
      <c r="K446" s="4"/>
      <c r="L446" s="4"/>
      <c r="M446" s="4"/>
      <c r="N446" s="4"/>
      <c r="O446" s="4"/>
      <c r="P446" s="4"/>
      <c r="Q446" s="4"/>
      <c r="R446" s="4"/>
      <c r="S446" s="4"/>
      <c r="T446" s="4"/>
      <c r="U446" s="4"/>
      <c r="V446" s="4"/>
      <c r="W446" s="4"/>
      <c r="X446" s="4"/>
      <c r="Y446" s="4"/>
      <c r="Z446" s="4"/>
      <c r="AA446" s="4"/>
      <c r="AB446" s="4"/>
      <c r="AC446" s="4"/>
      <c r="AD446" s="4"/>
      <c r="AE446" s="4"/>
    </row>
    <row r="447" spans="1:31" x14ac:dyDescent="0.25">
      <c r="A447" s="38"/>
      <c r="B447" s="15"/>
      <c r="C447" s="3"/>
      <c r="D447" s="3"/>
      <c r="E447" s="4"/>
      <c r="F447" s="3"/>
      <c r="G447" s="4"/>
      <c r="H447" s="3"/>
      <c r="I447" s="4"/>
      <c r="J447" s="4"/>
      <c r="K447" s="4"/>
      <c r="L447" s="4"/>
      <c r="M447" s="4"/>
      <c r="N447" s="4"/>
      <c r="O447" s="4"/>
      <c r="P447" s="4"/>
      <c r="Q447" s="4"/>
      <c r="R447" s="4"/>
      <c r="S447" s="4"/>
      <c r="T447" s="4"/>
      <c r="U447" s="4"/>
      <c r="V447" s="4"/>
      <c r="W447" s="4"/>
      <c r="X447" s="4"/>
      <c r="Y447" s="4"/>
      <c r="Z447" s="4"/>
      <c r="AA447" s="4"/>
      <c r="AB447" s="4"/>
      <c r="AC447" s="4"/>
      <c r="AD447" s="4"/>
      <c r="AE447" s="4"/>
    </row>
    <row r="448" spans="1:31" x14ac:dyDescent="0.25">
      <c r="A448" s="38"/>
      <c r="B448" s="15"/>
      <c r="C448" s="3"/>
      <c r="D448" s="3"/>
      <c r="E448" s="4"/>
      <c r="F448" s="3"/>
      <c r="G448" s="4"/>
      <c r="H448" s="3"/>
      <c r="I448" s="4"/>
      <c r="J448" s="4"/>
      <c r="K448" s="4"/>
      <c r="L448" s="4"/>
      <c r="M448" s="4"/>
      <c r="N448" s="4"/>
      <c r="O448" s="4"/>
      <c r="P448" s="4"/>
      <c r="Q448" s="4"/>
      <c r="R448" s="4"/>
      <c r="S448" s="4"/>
      <c r="T448" s="4"/>
      <c r="U448" s="4"/>
      <c r="V448" s="4"/>
      <c r="W448" s="4"/>
      <c r="X448" s="4"/>
      <c r="Y448" s="4"/>
      <c r="Z448" s="4"/>
      <c r="AA448" s="4"/>
      <c r="AB448" s="4"/>
      <c r="AC448" s="4"/>
      <c r="AD448" s="4"/>
      <c r="AE448" s="4"/>
    </row>
    <row r="449" spans="1:31" x14ac:dyDescent="0.25">
      <c r="A449" s="38"/>
      <c r="B449" s="15"/>
      <c r="C449" s="3"/>
      <c r="D449" s="3"/>
      <c r="E449" s="4"/>
      <c r="F449" s="3"/>
      <c r="G449" s="4"/>
      <c r="H449" s="3"/>
      <c r="I449" s="4"/>
      <c r="J449" s="4"/>
      <c r="K449" s="4"/>
      <c r="L449" s="4"/>
      <c r="M449" s="4"/>
      <c r="N449" s="4"/>
      <c r="O449" s="4"/>
      <c r="P449" s="4"/>
      <c r="Q449" s="4"/>
      <c r="R449" s="4"/>
      <c r="S449" s="4"/>
      <c r="T449" s="4"/>
      <c r="U449" s="4"/>
      <c r="V449" s="4"/>
      <c r="W449" s="4"/>
      <c r="X449" s="4"/>
      <c r="Y449" s="4"/>
      <c r="Z449" s="4"/>
      <c r="AA449" s="4"/>
      <c r="AB449" s="4"/>
      <c r="AC449" s="4"/>
      <c r="AD449" s="4"/>
      <c r="AE449" s="4"/>
    </row>
    <row r="450" spans="1:31" x14ac:dyDescent="0.25">
      <c r="A450" s="38"/>
      <c r="B450" s="15"/>
      <c r="C450" s="3"/>
      <c r="D450" s="3"/>
      <c r="E450" s="4"/>
      <c r="F450" s="3"/>
      <c r="G450" s="4"/>
      <c r="H450" s="3"/>
      <c r="I450" s="4"/>
      <c r="J450" s="4"/>
      <c r="K450" s="4"/>
      <c r="L450" s="4"/>
      <c r="M450" s="4"/>
      <c r="N450" s="4"/>
      <c r="O450" s="4"/>
      <c r="P450" s="4"/>
      <c r="Q450" s="4"/>
      <c r="R450" s="4"/>
      <c r="S450" s="4"/>
      <c r="T450" s="4"/>
      <c r="U450" s="4"/>
      <c r="V450" s="4"/>
      <c r="W450" s="4"/>
      <c r="X450" s="4"/>
      <c r="Y450" s="4"/>
      <c r="Z450" s="4"/>
      <c r="AA450" s="4"/>
      <c r="AB450" s="4"/>
      <c r="AC450" s="4"/>
      <c r="AD450" s="4"/>
      <c r="AE450" s="4"/>
    </row>
    <row r="451" spans="1:31" x14ac:dyDescent="0.25">
      <c r="A451" s="38"/>
      <c r="B451" s="15"/>
      <c r="C451" s="3"/>
      <c r="D451" s="3"/>
      <c r="E451" s="4"/>
      <c r="F451" s="3"/>
      <c r="G451" s="4"/>
      <c r="H451" s="3"/>
      <c r="I451" s="4"/>
      <c r="J451" s="4"/>
      <c r="K451" s="4"/>
      <c r="L451" s="4"/>
      <c r="M451" s="4"/>
      <c r="N451" s="4"/>
      <c r="O451" s="4"/>
      <c r="P451" s="4"/>
      <c r="Q451" s="4"/>
      <c r="R451" s="4"/>
      <c r="S451" s="4"/>
      <c r="T451" s="4"/>
      <c r="U451" s="4"/>
      <c r="V451" s="4"/>
      <c r="W451" s="4"/>
      <c r="X451" s="4"/>
      <c r="Y451" s="4"/>
      <c r="Z451" s="4"/>
      <c r="AA451" s="4"/>
      <c r="AB451" s="4"/>
      <c r="AC451" s="4"/>
      <c r="AD451" s="4"/>
      <c r="AE451" s="4"/>
    </row>
    <row r="452" spans="1:31" x14ac:dyDescent="0.25">
      <c r="A452" s="38"/>
      <c r="B452" s="15"/>
      <c r="C452" s="3"/>
      <c r="D452" s="3"/>
      <c r="E452" s="4"/>
      <c r="F452" s="3"/>
      <c r="G452" s="4"/>
      <c r="H452" s="3"/>
      <c r="I452" s="4"/>
      <c r="J452" s="4"/>
      <c r="K452" s="4"/>
      <c r="L452" s="4"/>
      <c r="M452" s="4"/>
      <c r="N452" s="4"/>
      <c r="O452" s="4"/>
      <c r="P452" s="4"/>
      <c r="Q452" s="4"/>
      <c r="R452" s="4"/>
      <c r="S452" s="4"/>
      <c r="T452" s="4"/>
      <c r="U452" s="4"/>
      <c r="V452" s="4"/>
      <c r="W452" s="4"/>
      <c r="X452" s="4"/>
      <c r="Y452" s="4"/>
      <c r="Z452" s="4"/>
      <c r="AA452" s="4"/>
      <c r="AB452" s="4"/>
      <c r="AC452" s="4"/>
      <c r="AD452" s="4"/>
      <c r="AE452" s="4"/>
    </row>
    <row r="453" spans="1:31" x14ac:dyDescent="0.25">
      <c r="A453" s="38"/>
      <c r="B453" s="15"/>
      <c r="C453" s="3"/>
      <c r="D453" s="3"/>
      <c r="E453" s="4"/>
      <c r="F453" s="3"/>
      <c r="G453" s="4"/>
      <c r="H453" s="3"/>
      <c r="I453" s="4"/>
      <c r="J453" s="4"/>
      <c r="K453" s="4"/>
      <c r="L453" s="4"/>
      <c r="M453" s="4"/>
      <c r="N453" s="4"/>
      <c r="O453" s="4"/>
      <c r="P453" s="4"/>
      <c r="Q453" s="4"/>
      <c r="R453" s="4"/>
      <c r="S453" s="4"/>
      <c r="T453" s="4"/>
      <c r="U453" s="4"/>
      <c r="V453" s="4"/>
      <c r="W453" s="4"/>
      <c r="X453" s="4"/>
      <c r="Y453" s="4"/>
      <c r="Z453" s="4"/>
      <c r="AA453" s="4"/>
      <c r="AB453" s="4"/>
      <c r="AC453" s="4"/>
      <c r="AD453" s="4"/>
      <c r="AE453" s="4"/>
    </row>
    <row r="454" spans="1:31" x14ac:dyDescent="0.25">
      <c r="A454" s="38"/>
      <c r="B454" s="15"/>
      <c r="C454" s="3"/>
      <c r="D454" s="3"/>
      <c r="E454" s="4"/>
      <c r="F454" s="3"/>
      <c r="G454" s="4"/>
      <c r="H454" s="3"/>
      <c r="I454" s="4"/>
      <c r="J454" s="4"/>
      <c r="K454" s="4"/>
      <c r="L454" s="4"/>
      <c r="M454" s="4"/>
      <c r="N454" s="4"/>
      <c r="O454" s="4"/>
      <c r="P454" s="4"/>
      <c r="Q454" s="4"/>
      <c r="R454" s="4"/>
      <c r="S454" s="4"/>
      <c r="T454" s="4"/>
      <c r="U454" s="4"/>
      <c r="V454" s="4"/>
      <c r="W454" s="4"/>
      <c r="X454" s="4"/>
      <c r="Y454" s="4"/>
      <c r="Z454" s="4"/>
      <c r="AA454" s="4"/>
      <c r="AB454" s="4"/>
      <c r="AC454" s="4"/>
      <c r="AD454" s="4"/>
      <c r="AE454" s="4"/>
    </row>
    <row r="455" spans="1:31" x14ac:dyDescent="0.25">
      <c r="A455" s="38"/>
      <c r="B455" s="15"/>
      <c r="C455" s="3"/>
      <c r="D455" s="3"/>
      <c r="E455" s="4"/>
      <c r="F455" s="3"/>
      <c r="G455" s="4"/>
      <c r="H455" s="3"/>
      <c r="I455" s="4"/>
      <c r="J455" s="4"/>
      <c r="K455" s="4"/>
      <c r="L455" s="4"/>
      <c r="M455" s="4"/>
      <c r="N455" s="4"/>
      <c r="O455" s="4"/>
      <c r="P455" s="4"/>
      <c r="Q455" s="4"/>
      <c r="R455" s="4"/>
      <c r="S455" s="4"/>
      <c r="T455" s="4"/>
      <c r="U455" s="4"/>
      <c r="V455" s="4"/>
      <c r="W455" s="4"/>
      <c r="X455" s="4"/>
      <c r="Y455" s="4"/>
      <c r="Z455" s="4"/>
      <c r="AA455" s="4"/>
      <c r="AB455" s="4"/>
      <c r="AC455" s="4"/>
      <c r="AD455" s="4"/>
      <c r="AE455" s="4"/>
    </row>
    <row r="456" spans="1:31" x14ac:dyDescent="0.25">
      <c r="A456" s="38"/>
      <c r="B456" s="15"/>
      <c r="C456" s="3"/>
      <c r="D456" s="3"/>
      <c r="E456" s="4"/>
      <c r="F456" s="3"/>
      <c r="G456" s="4"/>
      <c r="H456" s="3"/>
      <c r="I456" s="4"/>
      <c r="J456" s="4"/>
      <c r="K456" s="4"/>
      <c r="L456" s="4"/>
      <c r="M456" s="4"/>
      <c r="N456" s="4"/>
      <c r="O456" s="4"/>
      <c r="P456" s="4"/>
      <c r="Q456" s="4"/>
      <c r="R456" s="4"/>
      <c r="S456" s="4"/>
      <c r="T456" s="4"/>
      <c r="U456" s="4"/>
      <c r="V456" s="4"/>
      <c r="W456" s="4"/>
      <c r="X456" s="4"/>
      <c r="Y456" s="4"/>
      <c r="Z456" s="4"/>
      <c r="AA456" s="4"/>
      <c r="AB456" s="4"/>
      <c r="AC456" s="4"/>
      <c r="AD456" s="4"/>
      <c r="AE456" s="4"/>
    </row>
    <row r="457" spans="1:31" x14ac:dyDescent="0.25">
      <c r="A457" s="38"/>
      <c r="B457" s="15"/>
      <c r="C457" s="3"/>
      <c r="D457" s="3"/>
      <c r="E457" s="4"/>
      <c r="F457" s="3"/>
      <c r="G457" s="4"/>
      <c r="H457" s="3"/>
      <c r="I457" s="4"/>
      <c r="J457" s="4"/>
      <c r="K457" s="4"/>
      <c r="L457" s="4"/>
      <c r="M457" s="4"/>
      <c r="N457" s="4"/>
      <c r="O457" s="4"/>
      <c r="P457" s="4"/>
      <c r="Q457" s="4"/>
      <c r="R457" s="4"/>
      <c r="S457" s="4"/>
      <c r="T457" s="4"/>
      <c r="U457" s="4"/>
      <c r="V457" s="4"/>
      <c r="W457" s="4"/>
      <c r="X457" s="4"/>
      <c r="Y457" s="4"/>
      <c r="Z457" s="4"/>
      <c r="AA457" s="4"/>
      <c r="AB457" s="4"/>
      <c r="AC457" s="4"/>
      <c r="AD457" s="4"/>
      <c r="AE457" s="4"/>
    </row>
    <row r="458" spans="1:31" x14ac:dyDescent="0.25">
      <c r="A458" s="38"/>
      <c r="B458" s="15"/>
      <c r="C458" s="3"/>
      <c r="D458" s="3"/>
      <c r="E458" s="4"/>
      <c r="F458" s="3"/>
      <c r="G458" s="4"/>
      <c r="H458" s="3"/>
      <c r="I458" s="4"/>
      <c r="J458" s="4"/>
      <c r="K458" s="4"/>
      <c r="L458" s="4"/>
      <c r="M458" s="4"/>
      <c r="N458" s="4"/>
      <c r="O458" s="4"/>
      <c r="P458" s="4"/>
      <c r="Q458" s="4"/>
      <c r="R458" s="4"/>
      <c r="S458" s="4"/>
      <c r="T458" s="4"/>
      <c r="U458" s="4"/>
      <c r="V458" s="4"/>
      <c r="W458" s="4"/>
      <c r="X458" s="4"/>
      <c r="Y458" s="4"/>
      <c r="Z458" s="4"/>
      <c r="AA458" s="4"/>
      <c r="AB458" s="4"/>
      <c r="AC458" s="4"/>
      <c r="AD458" s="4"/>
      <c r="AE458" s="4"/>
    </row>
    <row r="459" spans="1:31" x14ac:dyDescent="0.25">
      <c r="A459" s="38"/>
      <c r="B459" s="15"/>
      <c r="C459" s="3"/>
      <c r="D459" s="3"/>
      <c r="E459" s="4"/>
      <c r="F459" s="3"/>
      <c r="G459" s="4"/>
      <c r="H459" s="3"/>
      <c r="I459" s="4"/>
      <c r="J459" s="4"/>
      <c r="K459" s="4"/>
      <c r="L459" s="4"/>
      <c r="M459" s="4"/>
      <c r="N459" s="4"/>
      <c r="O459" s="4"/>
      <c r="P459" s="4"/>
      <c r="Q459" s="4"/>
      <c r="R459" s="4"/>
      <c r="S459" s="4"/>
      <c r="T459" s="4"/>
      <c r="U459" s="4"/>
      <c r="V459" s="4"/>
      <c r="W459" s="4"/>
      <c r="X459" s="4"/>
      <c r="Y459" s="4"/>
      <c r="Z459" s="4"/>
      <c r="AA459" s="4"/>
      <c r="AB459" s="4"/>
      <c r="AC459" s="4"/>
      <c r="AD459" s="4"/>
      <c r="AE459" s="4"/>
    </row>
    <row r="460" spans="1:31" x14ac:dyDescent="0.25">
      <c r="A460" s="38"/>
      <c r="B460" s="15"/>
      <c r="C460" s="3"/>
      <c r="D460" s="3"/>
      <c r="E460" s="4"/>
      <c r="F460" s="3"/>
      <c r="G460" s="4"/>
      <c r="H460" s="3"/>
      <c r="I460" s="4"/>
      <c r="J460" s="4"/>
      <c r="K460" s="4"/>
      <c r="L460" s="4"/>
      <c r="M460" s="4"/>
      <c r="N460" s="4"/>
      <c r="O460" s="4"/>
      <c r="P460" s="4"/>
      <c r="Q460" s="4"/>
      <c r="R460" s="4"/>
      <c r="S460" s="4"/>
      <c r="T460" s="4"/>
      <c r="U460" s="4"/>
      <c r="V460" s="4"/>
      <c r="W460" s="4"/>
      <c r="X460" s="4"/>
      <c r="Y460" s="4"/>
      <c r="Z460" s="4"/>
      <c r="AA460" s="4"/>
      <c r="AB460" s="4"/>
      <c r="AC460" s="4"/>
      <c r="AD460" s="4"/>
      <c r="AE460" s="4"/>
    </row>
    <row r="461" spans="1:31" x14ac:dyDescent="0.25">
      <c r="A461" s="38"/>
      <c r="B461" s="15"/>
      <c r="C461" s="3"/>
      <c r="D461" s="3"/>
      <c r="E461" s="4"/>
      <c r="F461" s="3"/>
      <c r="G461" s="4"/>
      <c r="H461" s="3"/>
      <c r="I461" s="4"/>
      <c r="J461" s="4"/>
      <c r="K461" s="4"/>
      <c r="L461" s="4"/>
      <c r="M461" s="4"/>
      <c r="N461" s="4"/>
      <c r="O461" s="4"/>
      <c r="P461" s="4"/>
      <c r="Q461" s="4"/>
      <c r="R461" s="4"/>
      <c r="S461" s="4"/>
      <c r="T461" s="4"/>
      <c r="U461" s="4"/>
      <c r="V461" s="4"/>
      <c r="W461" s="4"/>
      <c r="X461" s="4"/>
      <c r="Y461" s="4"/>
      <c r="Z461" s="4"/>
      <c r="AA461" s="4"/>
      <c r="AB461" s="4"/>
      <c r="AC461" s="4"/>
      <c r="AD461" s="4"/>
      <c r="AE461" s="4"/>
    </row>
    <row r="462" spans="1:31" x14ac:dyDescent="0.25">
      <c r="A462" s="38"/>
      <c r="B462" s="15"/>
      <c r="C462" s="3"/>
      <c r="D462" s="3"/>
      <c r="E462" s="4"/>
      <c r="F462" s="3"/>
      <c r="G462" s="4"/>
      <c r="H462" s="3"/>
      <c r="I462" s="4"/>
      <c r="J462" s="4"/>
      <c r="K462" s="4"/>
      <c r="L462" s="4"/>
      <c r="M462" s="4"/>
      <c r="N462" s="4"/>
      <c r="O462" s="4"/>
      <c r="P462" s="4"/>
      <c r="Q462" s="4"/>
      <c r="R462" s="4"/>
      <c r="S462" s="4"/>
      <c r="T462" s="4"/>
      <c r="U462" s="4"/>
      <c r="V462" s="4"/>
      <c r="W462" s="4"/>
      <c r="X462" s="4"/>
      <c r="Y462" s="4"/>
      <c r="Z462" s="4"/>
      <c r="AA462" s="4"/>
      <c r="AB462" s="4"/>
      <c r="AC462" s="4"/>
      <c r="AD462" s="4"/>
      <c r="AE462" s="4"/>
    </row>
    <row r="463" spans="1:31" x14ac:dyDescent="0.25">
      <c r="A463" s="38"/>
      <c r="B463" s="15"/>
      <c r="C463" s="3"/>
      <c r="D463" s="3"/>
      <c r="E463" s="4"/>
      <c r="F463" s="3"/>
      <c r="G463" s="4"/>
      <c r="H463" s="3"/>
      <c r="I463" s="4"/>
      <c r="J463" s="4"/>
      <c r="K463" s="4"/>
      <c r="L463" s="4"/>
      <c r="M463" s="4"/>
      <c r="N463" s="4"/>
      <c r="O463" s="4"/>
      <c r="P463" s="4"/>
      <c r="Q463" s="4"/>
      <c r="R463" s="4"/>
      <c r="S463" s="4"/>
      <c r="T463" s="4"/>
      <c r="U463" s="4"/>
      <c r="V463" s="4"/>
      <c r="W463" s="4"/>
      <c r="X463" s="4"/>
      <c r="Y463" s="4"/>
      <c r="Z463" s="4"/>
      <c r="AA463" s="4"/>
      <c r="AB463" s="4"/>
      <c r="AC463" s="4"/>
      <c r="AD463" s="4"/>
      <c r="AE463" s="4"/>
    </row>
    <row r="464" spans="1:31" x14ac:dyDescent="0.25">
      <c r="A464" s="38"/>
      <c r="B464" s="15"/>
      <c r="C464" s="3"/>
      <c r="D464" s="3"/>
      <c r="E464" s="4"/>
      <c r="F464" s="3"/>
      <c r="G464" s="4"/>
      <c r="H464" s="3"/>
      <c r="I464" s="4"/>
      <c r="J464" s="4"/>
      <c r="K464" s="4"/>
      <c r="L464" s="4"/>
      <c r="M464" s="4"/>
      <c r="N464" s="4"/>
      <c r="O464" s="4"/>
      <c r="P464" s="4"/>
      <c r="Q464" s="4"/>
      <c r="R464" s="4"/>
      <c r="S464" s="4"/>
      <c r="T464" s="4"/>
      <c r="U464" s="4"/>
      <c r="V464" s="4"/>
      <c r="W464" s="4"/>
      <c r="X464" s="4"/>
      <c r="Y464" s="4"/>
      <c r="Z464" s="4"/>
      <c r="AA464" s="4"/>
      <c r="AB464" s="4"/>
      <c r="AC464" s="4"/>
      <c r="AD464" s="4"/>
      <c r="AE464" s="4"/>
    </row>
    <row r="465" spans="1:31" x14ac:dyDescent="0.25">
      <c r="A465" s="38"/>
      <c r="B465" s="15"/>
      <c r="C465" s="3"/>
      <c r="D465" s="3"/>
      <c r="E465" s="4"/>
      <c r="F465" s="3"/>
      <c r="G465" s="4"/>
      <c r="H465" s="3"/>
      <c r="I465" s="4"/>
      <c r="J465" s="4"/>
      <c r="K465" s="4"/>
      <c r="L465" s="4"/>
      <c r="M465" s="4"/>
      <c r="N465" s="4"/>
      <c r="O465" s="4"/>
      <c r="P465" s="4"/>
      <c r="Q465" s="4"/>
      <c r="R465" s="4"/>
      <c r="S465" s="4"/>
      <c r="T465" s="4"/>
      <c r="U465" s="4"/>
      <c r="V465" s="4"/>
      <c r="W465" s="4"/>
      <c r="X465" s="4"/>
      <c r="Y465" s="4"/>
      <c r="Z465" s="4"/>
      <c r="AA465" s="4"/>
      <c r="AB465" s="4"/>
      <c r="AC465" s="4"/>
      <c r="AD465" s="4"/>
      <c r="AE465" s="4"/>
    </row>
    <row r="466" spans="1:31" x14ac:dyDescent="0.25">
      <c r="A466" s="38"/>
      <c r="B466" s="15"/>
      <c r="C466" s="3"/>
      <c r="D466" s="3"/>
      <c r="E466" s="4"/>
      <c r="F466" s="3"/>
      <c r="G466" s="4"/>
      <c r="H466" s="3"/>
      <c r="I466" s="4"/>
      <c r="J466" s="4"/>
      <c r="K466" s="4"/>
      <c r="L466" s="4"/>
      <c r="M466" s="4"/>
      <c r="N466" s="4"/>
      <c r="O466" s="4"/>
      <c r="P466" s="4"/>
      <c r="Q466" s="4"/>
      <c r="R466" s="4"/>
      <c r="S466" s="4"/>
      <c r="T466" s="4"/>
      <c r="U466" s="4"/>
      <c r="V466" s="4"/>
      <c r="W466" s="4"/>
      <c r="X466" s="4"/>
      <c r="Y466" s="4"/>
      <c r="Z466" s="4"/>
      <c r="AA466" s="4"/>
      <c r="AB466" s="4"/>
      <c r="AC466" s="4"/>
      <c r="AD466" s="4"/>
      <c r="AE466" s="4"/>
    </row>
    <row r="467" spans="1:31" x14ac:dyDescent="0.25">
      <c r="A467" s="38"/>
      <c r="B467" s="15"/>
      <c r="C467" s="3"/>
      <c r="D467" s="3"/>
      <c r="E467" s="4"/>
      <c r="F467" s="3"/>
      <c r="G467" s="4"/>
      <c r="H467" s="3"/>
      <c r="I467" s="4"/>
      <c r="J467" s="4"/>
      <c r="K467" s="4"/>
      <c r="L467" s="4"/>
      <c r="M467" s="4"/>
      <c r="N467" s="4"/>
      <c r="O467" s="4"/>
      <c r="P467" s="4"/>
      <c r="Q467" s="4"/>
      <c r="R467" s="4"/>
      <c r="S467" s="4"/>
      <c r="T467" s="4"/>
      <c r="U467" s="4"/>
      <c r="V467" s="4"/>
      <c r="W467" s="4"/>
      <c r="X467" s="4"/>
      <c r="Y467" s="4"/>
      <c r="Z467" s="4"/>
      <c r="AA467" s="4"/>
      <c r="AB467" s="4"/>
      <c r="AC467" s="4"/>
      <c r="AD467" s="4"/>
      <c r="AE467" s="4"/>
    </row>
    <row r="468" spans="1:31" x14ac:dyDescent="0.25">
      <c r="A468" s="38"/>
      <c r="B468" s="15"/>
      <c r="C468" s="3"/>
      <c r="D468" s="3"/>
      <c r="E468" s="4"/>
      <c r="F468" s="3"/>
      <c r="G468" s="4"/>
      <c r="H468" s="3"/>
      <c r="I468" s="4"/>
      <c r="J468" s="4"/>
      <c r="K468" s="4"/>
      <c r="L468" s="4"/>
      <c r="M468" s="4"/>
      <c r="N468" s="4"/>
      <c r="O468" s="4"/>
      <c r="P468" s="4"/>
      <c r="Q468" s="4"/>
      <c r="R468" s="4"/>
      <c r="S468" s="4"/>
      <c r="T468" s="4"/>
      <c r="U468" s="4"/>
      <c r="V468" s="4"/>
      <c r="W468" s="4"/>
      <c r="X468" s="4"/>
      <c r="Y468" s="4"/>
      <c r="Z468" s="4"/>
      <c r="AA468" s="4"/>
      <c r="AB468" s="4"/>
      <c r="AC468" s="4"/>
      <c r="AD468" s="4"/>
      <c r="AE468" s="4"/>
    </row>
    <row r="469" spans="1:31" x14ac:dyDescent="0.25">
      <c r="A469" s="38"/>
      <c r="B469" s="15"/>
      <c r="C469" s="3"/>
      <c r="D469" s="3"/>
      <c r="E469" s="4"/>
      <c r="F469" s="3"/>
      <c r="G469" s="4"/>
      <c r="H469" s="3"/>
      <c r="I469" s="4"/>
      <c r="J469" s="4"/>
      <c r="K469" s="4"/>
      <c r="L469" s="4"/>
      <c r="M469" s="4"/>
      <c r="N469" s="4"/>
      <c r="O469" s="4"/>
      <c r="P469" s="4"/>
      <c r="Q469" s="4"/>
      <c r="R469" s="4"/>
      <c r="S469" s="4"/>
      <c r="T469" s="4"/>
      <c r="U469" s="4"/>
      <c r="V469" s="4"/>
      <c r="W469" s="4"/>
      <c r="X469" s="4"/>
      <c r="Y469" s="4"/>
      <c r="Z469" s="4"/>
      <c r="AA469" s="4"/>
      <c r="AB469" s="4"/>
      <c r="AC469" s="4"/>
      <c r="AD469" s="4"/>
      <c r="AE469" s="4"/>
    </row>
    <row r="470" spans="1:31" x14ac:dyDescent="0.25">
      <c r="A470" s="38"/>
      <c r="B470" s="15"/>
      <c r="C470" s="3"/>
      <c r="D470" s="3"/>
      <c r="E470" s="4"/>
      <c r="F470" s="3"/>
      <c r="G470" s="4"/>
      <c r="H470" s="3"/>
      <c r="I470" s="4"/>
      <c r="J470" s="4"/>
      <c r="K470" s="4"/>
      <c r="L470" s="4"/>
      <c r="M470" s="4"/>
      <c r="N470" s="4"/>
      <c r="O470" s="4"/>
      <c r="P470" s="4"/>
      <c r="Q470" s="4"/>
      <c r="R470" s="4"/>
      <c r="S470" s="4"/>
      <c r="T470" s="4"/>
      <c r="U470" s="4"/>
      <c r="V470" s="4"/>
      <c r="W470" s="4"/>
      <c r="X470" s="4"/>
      <c r="Y470" s="4"/>
      <c r="Z470" s="4"/>
      <c r="AA470" s="4"/>
      <c r="AB470" s="4"/>
      <c r="AC470" s="4"/>
      <c r="AD470" s="4"/>
      <c r="AE470" s="4"/>
    </row>
    <row r="471" spans="1:31" x14ac:dyDescent="0.25">
      <c r="A471" s="38"/>
      <c r="B471" s="15"/>
      <c r="C471" s="3"/>
      <c r="D471" s="3"/>
      <c r="E471" s="4"/>
      <c r="F471" s="3"/>
      <c r="G471" s="4"/>
      <c r="H471" s="3"/>
      <c r="I471" s="4"/>
      <c r="J471" s="4"/>
      <c r="K471" s="4"/>
      <c r="L471" s="4"/>
      <c r="M471" s="4"/>
      <c r="N471" s="4"/>
      <c r="O471" s="4"/>
      <c r="P471" s="4"/>
      <c r="Q471" s="4"/>
      <c r="R471" s="4"/>
      <c r="S471" s="4"/>
      <c r="T471" s="4"/>
      <c r="U471" s="4"/>
      <c r="V471" s="4"/>
      <c r="W471" s="4"/>
      <c r="X471" s="4"/>
      <c r="Y471" s="4"/>
      <c r="Z471" s="4"/>
      <c r="AA471" s="4"/>
      <c r="AB471" s="4"/>
      <c r="AC471" s="4"/>
      <c r="AD471" s="4"/>
      <c r="AE471" s="4"/>
    </row>
    <row r="472" spans="1:31" x14ac:dyDescent="0.25">
      <c r="A472" s="38"/>
      <c r="B472" s="15"/>
      <c r="C472" s="3"/>
      <c r="D472" s="3"/>
      <c r="E472" s="4"/>
      <c r="F472" s="3"/>
      <c r="G472" s="4"/>
      <c r="H472" s="3"/>
      <c r="I472" s="4"/>
      <c r="J472" s="4"/>
      <c r="K472" s="4"/>
      <c r="L472" s="4"/>
      <c r="M472" s="4"/>
      <c r="N472" s="4"/>
      <c r="O472" s="4"/>
      <c r="P472" s="4"/>
      <c r="Q472" s="4"/>
      <c r="R472" s="4"/>
      <c r="S472" s="4"/>
      <c r="T472" s="4"/>
      <c r="U472" s="4"/>
      <c r="V472" s="4"/>
      <c r="W472" s="4"/>
      <c r="X472" s="4"/>
      <c r="Y472" s="4"/>
      <c r="Z472" s="4"/>
      <c r="AA472" s="4"/>
      <c r="AB472" s="4"/>
      <c r="AC472" s="4"/>
      <c r="AD472" s="4"/>
      <c r="AE472" s="4"/>
    </row>
    <row r="473" spans="1:31" x14ac:dyDescent="0.25">
      <c r="A473" s="38"/>
      <c r="B473" s="15"/>
      <c r="C473" s="3"/>
      <c r="D473" s="3"/>
      <c r="E473" s="4"/>
      <c r="F473" s="3"/>
      <c r="G473" s="4"/>
      <c r="H473" s="3"/>
      <c r="I473" s="4"/>
      <c r="J473" s="4"/>
      <c r="K473" s="4"/>
      <c r="L473" s="4"/>
      <c r="M473" s="4"/>
      <c r="N473" s="4"/>
      <c r="O473" s="4"/>
      <c r="P473" s="4"/>
      <c r="Q473" s="4"/>
      <c r="R473" s="4"/>
      <c r="S473" s="4"/>
      <c r="T473" s="4"/>
      <c r="U473" s="4"/>
      <c r="V473" s="4"/>
      <c r="W473" s="4"/>
      <c r="X473" s="4"/>
      <c r="Y473" s="4"/>
      <c r="Z473" s="4"/>
      <c r="AA473" s="4"/>
      <c r="AB473" s="4"/>
      <c r="AC473" s="4"/>
      <c r="AD473" s="4"/>
      <c r="AE473" s="4"/>
    </row>
    <row r="474" spans="1:31" x14ac:dyDescent="0.25">
      <c r="A474" s="38"/>
      <c r="B474" s="15"/>
      <c r="C474" s="3"/>
      <c r="D474" s="3"/>
      <c r="E474" s="4"/>
      <c r="F474" s="3"/>
      <c r="G474" s="4"/>
      <c r="H474" s="3"/>
      <c r="I474" s="4"/>
      <c r="J474" s="4"/>
      <c r="K474" s="4"/>
      <c r="L474" s="4"/>
      <c r="M474" s="4"/>
      <c r="N474" s="4"/>
      <c r="O474" s="4"/>
      <c r="P474" s="4"/>
      <c r="Q474" s="4"/>
      <c r="R474" s="4"/>
      <c r="S474" s="4"/>
      <c r="T474" s="4"/>
      <c r="U474" s="4"/>
      <c r="V474" s="4"/>
      <c r="W474" s="4"/>
      <c r="X474" s="4"/>
      <c r="Y474" s="4"/>
      <c r="Z474" s="4"/>
      <c r="AA474" s="4"/>
      <c r="AB474" s="4"/>
      <c r="AC474" s="4"/>
      <c r="AD474" s="4"/>
      <c r="AE474" s="4"/>
    </row>
    <row r="475" spans="1:31" x14ac:dyDescent="0.25">
      <c r="A475" s="38"/>
      <c r="B475" s="15"/>
      <c r="C475" s="3"/>
      <c r="D475" s="3"/>
      <c r="E475" s="4"/>
      <c r="F475" s="3"/>
      <c r="G475" s="4"/>
      <c r="H475" s="3"/>
      <c r="I475" s="4"/>
      <c r="J475" s="4"/>
      <c r="K475" s="4"/>
      <c r="L475" s="4"/>
      <c r="M475" s="4"/>
      <c r="N475" s="4"/>
      <c r="O475" s="4"/>
      <c r="P475" s="4"/>
      <c r="Q475" s="4"/>
      <c r="R475" s="4"/>
      <c r="S475" s="4"/>
      <c r="T475" s="4"/>
      <c r="U475" s="4"/>
      <c r="V475" s="4"/>
      <c r="W475" s="4"/>
      <c r="X475" s="4"/>
      <c r="Y475" s="4"/>
      <c r="Z475" s="4"/>
      <c r="AA475" s="4"/>
      <c r="AB475" s="4"/>
      <c r="AC475" s="4"/>
      <c r="AD475" s="4"/>
      <c r="AE475" s="4"/>
    </row>
    <row r="476" spans="1:31" x14ac:dyDescent="0.25">
      <c r="A476" s="38"/>
      <c r="B476" s="15"/>
      <c r="C476" s="3"/>
      <c r="D476" s="3"/>
      <c r="E476" s="4"/>
      <c r="F476" s="3"/>
      <c r="G476" s="4"/>
      <c r="H476" s="3"/>
      <c r="I476" s="4"/>
      <c r="J476" s="4"/>
      <c r="K476" s="4"/>
      <c r="L476" s="4"/>
      <c r="M476" s="4"/>
      <c r="N476" s="4"/>
      <c r="O476" s="4"/>
      <c r="P476" s="4"/>
      <c r="Q476" s="4"/>
      <c r="R476" s="4"/>
      <c r="S476" s="4"/>
      <c r="T476" s="4"/>
      <c r="U476" s="4"/>
      <c r="V476" s="4"/>
      <c r="W476" s="4"/>
      <c r="X476" s="4"/>
      <c r="Y476" s="4"/>
      <c r="Z476" s="4"/>
      <c r="AA476" s="4"/>
      <c r="AB476" s="4"/>
      <c r="AC476" s="4"/>
      <c r="AD476" s="4"/>
      <c r="AE476" s="4"/>
    </row>
    <row r="477" spans="1:31" x14ac:dyDescent="0.25">
      <c r="A477" s="38"/>
      <c r="B477" s="15"/>
      <c r="C477" s="3"/>
      <c r="D477" s="3"/>
      <c r="E477" s="4"/>
      <c r="F477" s="3"/>
      <c r="G477" s="4"/>
      <c r="H477" s="3"/>
      <c r="I477" s="4"/>
      <c r="J477" s="4"/>
      <c r="K477" s="4"/>
      <c r="L477" s="4"/>
      <c r="M477" s="4"/>
      <c r="N477" s="4"/>
      <c r="O477" s="4"/>
      <c r="P477" s="4"/>
      <c r="Q477" s="4"/>
      <c r="R477" s="4"/>
      <c r="S477" s="4"/>
      <c r="T477" s="4"/>
      <c r="U477" s="4"/>
      <c r="V477" s="4"/>
      <c r="W477" s="4"/>
      <c r="X477" s="4"/>
      <c r="Y477" s="4"/>
      <c r="Z477" s="4"/>
      <c r="AA477" s="4"/>
      <c r="AB477" s="4"/>
      <c r="AC477" s="4"/>
      <c r="AD477" s="4"/>
      <c r="AE477" s="4"/>
    </row>
    <row r="478" spans="1:31" x14ac:dyDescent="0.25">
      <c r="A478" s="38"/>
      <c r="B478" s="15"/>
      <c r="C478" s="3"/>
      <c r="D478" s="3"/>
      <c r="E478" s="4"/>
      <c r="F478" s="3"/>
      <c r="G478" s="4"/>
      <c r="H478" s="3"/>
      <c r="I478" s="4"/>
      <c r="J478" s="4"/>
      <c r="K478" s="4"/>
      <c r="L478" s="4"/>
      <c r="M478" s="4"/>
      <c r="N478" s="4"/>
      <c r="O478" s="4"/>
      <c r="P478" s="4"/>
      <c r="Q478" s="4"/>
      <c r="R478" s="4"/>
      <c r="S478" s="4"/>
      <c r="T478" s="4"/>
      <c r="U478" s="4"/>
      <c r="V478" s="4"/>
      <c r="W478" s="4"/>
      <c r="X478" s="4"/>
      <c r="Y478" s="4"/>
      <c r="Z478" s="4"/>
      <c r="AA478" s="4"/>
      <c r="AB478" s="4"/>
      <c r="AC478" s="4"/>
      <c r="AD478" s="4"/>
      <c r="AE478" s="4"/>
    </row>
    <row r="479" spans="1:31" x14ac:dyDescent="0.25">
      <c r="A479" s="38"/>
      <c r="B479" s="15"/>
      <c r="C479" s="3"/>
      <c r="D479" s="3"/>
      <c r="E479" s="4"/>
      <c r="F479" s="3"/>
      <c r="G479" s="4"/>
      <c r="H479" s="3"/>
      <c r="I479" s="4"/>
      <c r="J479" s="4"/>
      <c r="K479" s="4"/>
      <c r="L479" s="4"/>
      <c r="M479" s="4"/>
      <c r="N479" s="4"/>
      <c r="O479" s="4"/>
      <c r="P479" s="4"/>
      <c r="Q479" s="4"/>
      <c r="R479" s="4"/>
      <c r="S479" s="4"/>
      <c r="T479" s="4"/>
      <c r="U479" s="4"/>
      <c r="V479" s="4"/>
      <c r="W479" s="4"/>
      <c r="X479" s="4"/>
      <c r="Y479" s="4"/>
      <c r="Z479" s="4"/>
      <c r="AA479" s="4"/>
      <c r="AB479" s="4"/>
      <c r="AC479" s="4"/>
      <c r="AD479" s="4"/>
      <c r="AE479" s="4"/>
    </row>
    <row r="480" spans="1:31" x14ac:dyDescent="0.25">
      <c r="A480" s="38"/>
      <c r="B480" s="15"/>
      <c r="C480" s="3"/>
      <c r="D480" s="3"/>
      <c r="E480" s="4"/>
      <c r="F480" s="3"/>
      <c r="G480" s="4"/>
      <c r="H480" s="3"/>
      <c r="I480" s="4"/>
      <c r="J480" s="4"/>
      <c r="K480" s="4"/>
      <c r="L480" s="4"/>
      <c r="M480" s="4"/>
      <c r="N480" s="4"/>
      <c r="O480" s="4"/>
      <c r="P480" s="4"/>
      <c r="Q480" s="4"/>
      <c r="R480" s="4"/>
      <c r="S480" s="4"/>
      <c r="T480" s="4"/>
      <c r="U480" s="4"/>
      <c r="V480" s="4"/>
      <c r="W480" s="4"/>
      <c r="X480" s="4"/>
      <c r="Y480" s="4"/>
      <c r="Z480" s="4"/>
      <c r="AA480" s="4"/>
      <c r="AB480" s="4"/>
      <c r="AC480" s="4"/>
      <c r="AD480" s="4"/>
      <c r="AE480" s="4"/>
    </row>
    <row r="481" spans="1:31" x14ac:dyDescent="0.25">
      <c r="A481" s="38"/>
      <c r="B481" s="15"/>
      <c r="C481" s="3"/>
      <c r="D481" s="3"/>
      <c r="E481" s="4"/>
      <c r="F481" s="3"/>
      <c r="G481" s="4"/>
      <c r="H481" s="3"/>
      <c r="I481" s="4"/>
      <c r="J481" s="4"/>
      <c r="K481" s="4"/>
      <c r="L481" s="4"/>
      <c r="M481" s="4"/>
      <c r="N481" s="4"/>
      <c r="O481" s="4"/>
      <c r="P481" s="4"/>
      <c r="Q481" s="4"/>
      <c r="R481" s="4"/>
      <c r="S481" s="4"/>
      <c r="T481" s="4"/>
      <c r="U481" s="4"/>
      <c r="V481" s="4"/>
      <c r="W481" s="4"/>
      <c r="X481" s="4"/>
      <c r="Y481" s="4"/>
      <c r="Z481" s="4"/>
      <c r="AA481" s="4"/>
      <c r="AB481" s="4"/>
      <c r="AC481" s="4"/>
      <c r="AD481" s="4"/>
      <c r="AE481" s="4"/>
    </row>
    <row r="482" spans="1:31" x14ac:dyDescent="0.25">
      <c r="A482" s="38"/>
      <c r="B482" s="15"/>
      <c r="C482" s="3"/>
      <c r="D482" s="3"/>
      <c r="E482" s="4"/>
      <c r="F482" s="3"/>
      <c r="G482" s="4"/>
      <c r="H482" s="3"/>
      <c r="I482" s="4"/>
      <c r="J482" s="4"/>
      <c r="K482" s="4"/>
      <c r="L482" s="4"/>
      <c r="M482" s="4"/>
      <c r="N482" s="4"/>
      <c r="O482" s="4"/>
      <c r="P482" s="4"/>
      <c r="Q482" s="4"/>
      <c r="R482" s="4"/>
      <c r="S482" s="4"/>
      <c r="T482" s="4"/>
      <c r="U482" s="4"/>
      <c r="V482" s="4"/>
      <c r="W482" s="4"/>
      <c r="X482" s="4"/>
      <c r="Y482" s="4"/>
      <c r="Z482" s="4"/>
      <c r="AA482" s="4"/>
      <c r="AB482" s="4"/>
      <c r="AC482" s="4"/>
      <c r="AD482" s="4"/>
      <c r="AE482" s="4"/>
    </row>
    <row r="483" spans="1:31" x14ac:dyDescent="0.25">
      <c r="A483" s="38"/>
      <c r="B483" s="15"/>
      <c r="C483" s="3"/>
      <c r="D483" s="3"/>
      <c r="E483" s="4"/>
      <c r="F483" s="3"/>
      <c r="G483" s="4"/>
      <c r="H483" s="3"/>
      <c r="I483" s="4"/>
      <c r="J483" s="4"/>
      <c r="K483" s="4"/>
      <c r="L483" s="4"/>
      <c r="M483" s="4"/>
      <c r="N483" s="4"/>
      <c r="O483" s="4"/>
      <c r="P483" s="4"/>
      <c r="Q483" s="4"/>
      <c r="R483" s="4"/>
      <c r="S483" s="4"/>
      <c r="T483" s="4"/>
      <c r="U483" s="4"/>
      <c r="V483" s="4"/>
      <c r="W483" s="4"/>
      <c r="X483" s="4"/>
      <c r="Y483" s="4"/>
      <c r="Z483" s="4"/>
      <c r="AA483" s="4"/>
      <c r="AB483" s="4"/>
      <c r="AC483" s="4"/>
      <c r="AD483" s="4"/>
      <c r="AE483" s="4"/>
    </row>
    <row r="484" spans="1:31" x14ac:dyDescent="0.25">
      <c r="A484" s="38"/>
      <c r="B484" s="15"/>
      <c r="C484" s="3"/>
      <c r="D484" s="3"/>
      <c r="E484" s="4"/>
      <c r="F484" s="3"/>
      <c r="G484" s="4"/>
      <c r="H484" s="3"/>
      <c r="I484" s="4"/>
      <c r="J484" s="4"/>
      <c r="K484" s="4"/>
      <c r="L484" s="4"/>
      <c r="M484" s="4"/>
      <c r="N484" s="4"/>
      <c r="O484" s="4"/>
      <c r="P484" s="4"/>
      <c r="Q484" s="4"/>
      <c r="R484" s="4"/>
      <c r="S484" s="4"/>
      <c r="T484" s="4"/>
      <c r="U484" s="4"/>
      <c r="V484" s="4"/>
      <c r="W484" s="4"/>
      <c r="X484" s="4"/>
      <c r="Y484" s="4"/>
      <c r="Z484" s="4"/>
      <c r="AA484" s="4"/>
      <c r="AB484" s="4"/>
      <c r="AC484" s="4"/>
      <c r="AD484" s="4"/>
      <c r="AE484" s="4"/>
    </row>
    <row r="485" spans="1:31" x14ac:dyDescent="0.25">
      <c r="A485" s="38"/>
      <c r="B485" s="15"/>
      <c r="C485" s="3"/>
      <c r="D485" s="3"/>
      <c r="E485" s="4"/>
      <c r="F485" s="3"/>
      <c r="G485" s="4"/>
      <c r="H485" s="3"/>
      <c r="I485" s="4"/>
      <c r="J485" s="4"/>
      <c r="K485" s="4"/>
      <c r="L485" s="4"/>
      <c r="M485" s="4"/>
      <c r="N485" s="4"/>
      <c r="O485" s="4"/>
      <c r="P485" s="4"/>
      <c r="Q485" s="4"/>
      <c r="R485" s="4"/>
      <c r="S485" s="4"/>
      <c r="T485" s="4"/>
      <c r="U485" s="4"/>
      <c r="V485" s="4"/>
      <c r="W485" s="4"/>
      <c r="X485" s="4"/>
      <c r="Y485" s="4"/>
      <c r="Z485" s="4"/>
      <c r="AA485" s="4"/>
      <c r="AB485" s="4"/>
      <c r="AC485" s="4"/>
      <c r="AD485" s="4"/>
      <c r="AE485" s="4"/>
    </row>
    <row r="486" spans="1:31" x14ac:dyDescent="0.25">
      <c r="A486" s="38"/>
      <c r="B486" s="15"/>
      <c r="C486" s="3"/>
      <c r="D486" s="3"/>
      <c r="E486" s="4"/>
      <c r="F486" s="3"/>
      <c r="G486" s="4"/>
      <c r="H486" s="3"/>
      <c r="I486" s="4"/>
      <c r="J486" s="4"/>
      <c r="K486" s="4"/>
      <c r="L486" s="4"/>
      <c r="M486" s="4"/>
      <c r="N486" s="4"/>
      <c r="O486" s="4"/>
      <c r="P486" s="4"/>
      <c r="Q486" s="4"/>
      <c r="R486" s="4"/>
      <c r="S486" s="4"/>
      <c r="T486" s="4"/>
      <c r="U486" s="4"/>
      <c r="V486" s="4"/>
      <c r="W486" s="4"/>
      <c r="X486" s="4"/>
      <c r="Y486" s="4"/>
      <c r="Z486" s="4"/>
      <c r="AA486" s="4"/>
      <c r="AB486" s="4"/>
      <c r="AC486" s="4"/>
      <c r="AD486" s="4"/>
      <c r="AE486" s="4"/>
    </row>
    <row r="487" spans="1:31" x14ac:dyDescent="0.25">
      <c r="A487" s="38"/>
      <c r="B487" s="15"/>
      <c r="C487" s="3"/>
      <c r="D487" s="3"/>
      <c r="E487" s="4"/>
      <c r="F487" s="3"/>
      <c r="G487" s="4"/>
      <c r="H487" s="3"/>
      <c r="I487" s="4"/>
      <c r="J487" s="4"/>
      <c r="K487" s="4"/>
      <c r="L487" s="4"/>
      <c r="M487" s="4"/>
      <c r="N487" s="4"/>
      <c r="O487" s="4"/>
      <c r="P487" s="4"/>
      <c r="Q487" s="4"/>
      <c r="R487" s="4"/>
      <c r="S487" s="4"/>
      <c r="T487" s="4"/>
      <c r="U487" s="4"/>
      <c r="V487" s="4"/>
      <c r="W487" s="4"/>
      <c r="X487" s="4"/>
      <c r="Y487" s="4"/>
      <c r="Z487" s="4"/>
      <c r="AA487" s="4"/>
      <c r="AB487" s="4"/>
      <c r="AC487" s="4"/>
      <c r="AD487" s="4"/>
      <c r="AE487" s="4"/>
    </row>
    <row r="488" spans="1:31" x14ac:dyDescent="0.25">
      <c r="A488" s="38"/>
      <c r="B488" s="15"/>
      <c r="C488" s="3"/>
      <c r="D488" s="3"/>
      <c r="E488" s="4"/>
      <c r="F488" s="3"/>
      <c r="G488" s="4"/>
      <c r="H488" s="3"/>
      <c r="I488" s="4"/>
      <c r="J488" s="4"/>
      <c r="K488" s="4"/>
      <c r="L488" s="4"/>
      <c r="M488" s="4"/>
      <c r="N488" s="4"/>
      <c r="O488" s="4"/>
      <c r="P488" s="4"/>
      <c r="Q488" s="4"/>
      <c r="R488" s="4"/>
      <c r="S488" s="4"/>
      <c r="T488" s="4"/>
      <c r="U488" s="4"/>
      <c r="V488" s="4"/>
      <c r="W488" s="4"/>
      <c r="X488" s="4"/>
      <c r="Y488" s="4"/>
      <c r="Z488" s="4"/>
      <c r="AA488" s="4"/>
      <c r="AB488" s="4"/>
      <c r="AC488" s="4"/>
      <c r="AD488" s="4"/>
      <c r="AE488" s="4"/>
    </row>
    <row r="489" spans="1:31" x14ac:dyDescent="0.25">
      <c r="A489" s="38"/>
      <c r="B489" s="15"/>
      <c r="C489" s="3"/>
      <c r="D489" s="3"/>
      <c r="E489" s="4"/>
      <c r="F489" s="3"/>
      <c r="G489" s="4"/>
      <c r="H489" s="3"/>
      <c r="I489" s="4"/>
      <c r="J489" s="4"/>
      <c r="K489" s="4"/>
      <c r="L489" s="4"/>
      <c r="M489" s="4"/>
      <c r="N489" s="4"/>
      <c r="O489" s="4"/>
      <c r="P489" s="4"/>
      <c r="Q489" s="4"/>
      <c r="R489" s="4"/>
      <c r="S489" s="4"/>
      <c r="T489" s="4"/>
      <c r="U489" s="4"/>
      <c r="V489" s="4"/>
      <c r="W489" s="4"/>
      <c r="X489" s="4"/>
      <c r="Y489" s="4"/>
      <c r="Z489" s="4"/>
      <c r="AA489" s="4"/>
      <c r="AB489" s="4"/>
      <c r="AC489" s="4"/>
      <c r="AD489" s="4"/>
      <c r="AE489" s="4"/>
    </row>
    <row r="490" spans="1:31" x14ac:dyDescent="0.25">
      <c r="A490" s="38"/>
      <c r="B490" s="15"/>
      <c r="C490" s="3"/>
      <c r="D490" s="3"/>
      <c r="E490" s="4"/>
      <c r="F490" s="3"/>
      <c r="G490" s="4"/>
      <c r="H490" s="3"/>
      <c r="I490" s="4"/>
      <c r="J490" s="4"/>
      <c r="K490" s="4"/>
      <c r="L490" s="4"/>
      <c r="M490" s="4"/>
      <c r="N490" s="4"/>
      <c r="O490" s="4"/>
      <c r="P490" s="4"/>
      <c r="Q490" s="4"/>
      <c r="R490" s="4"/>
      <c r="S490" s="4"/>
      <c r="T490" s="4"/>
      <c r="U490" s="4"/>
      <c r="V490" s="4"/>
      <c r="W490" s="4"/>
      <c r="X490" s="4"/>
      <c r="Y490" s="4"/>
      <c r="Z490" s="4"/>
      <c r="AA490" s="4"/>
      <c r="AB490" s="4"/>
      <c r="AC490" s="4"/>
      <c r="AD490" s="4"/>
      <c r="AE490" s="4"/>
    </row>
    <row r="491" spans="1:31" x14ac:dyDescent="0.25">
      <c r="A491" s="38"/>
      <c r="B491" s="15"/>
      <c r="C491" s="3"/>
      <c r="D491" s="3"/>
      <c r="E491" s="4"/>
      <c r="F491" s="3"/>
      <c r="G491" s="4"/>
      <c r="H491" s="3"/>
      <c r="I491" s="4"/>
      <c r="J491" s="4"/>
      <c r="K491" s="4"/>
      <c r="L491" s="4"/>
      <c r="M491" s="4"/>
      <c r="N491" s="4"/>
      <c r="O491" s="4"/>
      <c r="P491" s="4"/>
      <c r="Q491" s="4"/>
      <c r="R491" s="4"/>
      <c r="S491" s="4"/>
      <c r="T491" s="4"/>
      <c r="U491" s="4"/>
      <c r="V491" s="4"/>
      <c r="W491" s="4"/>
      <c r="X491" s="4"/>
      <c r="Y491" s="4"/>
      <c r="Z491" s="4"/>
      <c r="AA491" s="4"/>
      <c r="AB491" s="4"/>
      <c r="AC491" s="4"/>
      <c r="AD491" s="4"/>
      <c r="AE491" s="4"/>
    </row>
    <row r="492" spans="1:31" x14ac:dyDescent="0.25">
      <c r="A492" s="38"/>
      <c r="B492" s="15"/>
      <c r="C492" s="3"/>
      <c r="D492" s="3"/>
      <c r="E492" s="4"/>
      <c r="F492" s="3"/>
      <c r="G492" s="4"/>
      <c r="H492" s="3"/>
      <c r="I492" s="4"/>
      <c r="J492" s="4"/>
      <c r="K492" s="4"/>
      <c r="L492" s="4"/>
      <c r="M492" s="4"/>
      <c r="N492" s="4"/>
      <c r="O492" s="4"/>
      <c r="P492" s="4"/>
      <c r="Q492" s="4"/>
      <c r="R492" s="4"/>
      <c r="S492" s="4"/>
      <c r="T492" s="4"/>
      <c r="U492" s="4"/>
      <c r="V492" s="4"/>
      <c r="W492" s="4"/>
      <c r="X492" s="4"/>
      <c r="Y492" s="4"/>
      <c r="Z492" s="4"/>
      <c r="AA492" s="4"/>
      <c r="AB492" s="4"/>
      <c r="AC492" s="4"/>
      <c r="AD492" s="4"/>
      <c r="AE492" s="4"/>
    </row>
    <row r="493" spans="1:31" x14ac:dyDescent="0.25">
      <c r="A493" s="38"/>
      <c r="B493" s="15"/>
      <c r="C493" s="3"/>
      <c r="D493" s="3"/>
      <c r="E493" s="4"/>
      <c r="F493" s="3"/>
      <c r="G493" s="4"/>
      <c r="H493" s="3"/>
      <c r="I493" s="4"/>
      <c r="J493" s="4"/>
      <c r="K493" s="4"/>
      <c r="L493" s="4"/>
      <c r="M493" s="4"/>
      <c r="N493" s="4"/>
      <c r="O493" s="4"/>
      <c r="P493" s="4"/>
      <c r="Q493" s="4"/>
      <c r="R493" s="4"/>
      <c r="S493" s="4"/>
      <c r="T493" s="4"/>
      <c r="U493" s="4"/>
      <c r="V493" s="4"/>
      <c r="W493" s="4"/>
      <c r="X493" s="4"/>
      <c r="Y493" s="4"/>
      <c r="Z493" s="4"/>
      <c r="AA493" s="4"/>
      <c r="AB493" s="4"/>
      <c r="AC493" s="4"/>
      <c r="AD493" s="4"/>
      <c r="AE493" s="4"/>
    </row>
    <row r="494" spans="1:31" x14ac:dyDescent="0.25">
      <c r="A494" s="38"/>
      <c r="B494" s="15"/>
      <c r="C494" s="3"/>
      <c r="D494" s="3"/>
      <c r="E494" s="4"/>
      <c r="F494" s="3"/>
      <c r="G494" s="4"/>
      <c r="H494" s="3"/>
      <c r="I494" s="4"/>
      <c r="J494" s="4"/>
      <c r="K494" s="4"/>
      <c r="L494" s="4"/>
      <c r="M494" s="4"/>
      <c r="N494" s="4"/>
      <c r="O494" s="4"/>
      <c r="P494" s="4"/>
      <c r="Q494" s="4"/>
      <c r="R494" s="4"/>
      <c r="S494" s="4"/>
      <c r="T494" s="4"/>
      <c r="U494" s="4"/>
      <c r="V494" s="4"/>
      <c r="W494" s="4"/>
      <c r="X494" s="4"/>
      <c r="Y494" s="4"/>
      <c r="Z494" s="4"/>
      <c r="AA494" s="4"/>
      <c r="AB494" s="4"/>
      <c r="AC494" s="4"/>
      <c r="AD494" s="4"/>
      <c r="AE494" s="4"/>
    </row>
    <row r="495" spans="1:31" x14ac:dyDescent="0.25">
      <c r="A495" s="38"/>
      <c r="B495" s="15"/>
      <c r="C495" s="3"/>
      <c r="D495" s="3"/>
      <c r="E495" s="4"/>
      <c r="F495" s="3"/>
      <c r="G495" s="4"/>
      <c r="H495" s="3"/>
      <c r="I495" s="4"/>
      <c r="J495" s="4"/>
      <c r="K495" s="4"/>
      <c r="L495" s="4"/>
      <c r="M495" s="4"/>
      <c r="N495" s="4"/>
      <c r="O495" s="4"/>
      <c r="P495" s="4"/>
      <c r="Q495" s="4"/>
      <c r="R495" s="4"/>
      <c r="S495" s="4"/>
      <c r="T495" s="4"/>
      <c r="U495" s="4"/>
      <c r="V495" s="4"/>
      <c r="W495" s="4"/>
      <c r="X495" s="4"/>
      <c r="Y495" s="4"/>
      <c r="Z495" s="4"/>
      <c r="AA495" s="4"/>
      <c r="AB495" s="4"/>
      <c r="AC495" s="4"/>
      <c r="AD495" s="4"/>
      <c r="AE495" s="4"/>
    </row>
    <row r="496" spans="1:31" x14ac:dyDescent="0.25">
      <c r="A496" s="38"/>
      <c r="B496" s="15"/>
      <c r="C496" s="3"/>
      <c r="D496" s="3"/>
      <c r="E496" s="4"/>
      <c r="F496" s="3"/>
      <c r="G496" s="4"/>
      <c r="H496" s="3"/>
      <c r="I496" s="4"/>
      <c r="J496" s="4"/>
      <c r="K496" s="4"/>
      <c r="L496" s="4"/>
      <c r="M496" s="4"/>
      <c r="N496" s="4"/>
      <c r="O496" s="4"/>
      <c r="P496" s="4"/>
      <c r="Q496" s="4"/>
      <c r="R496" s="4"/>
      <c r="S496" s="4"/>
      <c r="T496" s="4"/>
      <c r="U496" s="4"/>
      <c r="V496" s="4"/>
      <c r="W496" s="4"/>
      <c r="X496" s="4"/>
      <c r="Y496" s="4"/>
      <c r="Z496" s="4"/>
      <c r="AA496" s="4"/>
      <c r="AB496" s="4"/>
      <c r="AC496" s="4"/>
      <c r="AD496" s="4"/>
      <c r="AE496" s="4"/>
    </row>
    <row r="497" spans="1:31" x14ac:dyDescent="0.25">
      <c r="A497" s="38"/>
      <c r="B497" s="15"/>
      <c r="C497" s="3"/>
      <c r="D497" s="3"/>
      <c r="E497" s="4"/>
      <c r="F497" s="3"/>
      <c r="G497" s="4"/>
      <c r="H497" s="3"/>
      <c r="I497" s="4"/>
      <c r="J497" s="4"/>
      <c r="K497" s="4"/>
      <c r="L497" s="4"/>
      <c r="M497" s="4"/>
      <c r="N497" s="4"/>
      <c r="O497" s="4"/>
      <c r="P497" s="4"/>
      <c r="Q497" s="4"/>
      <c r="R497" s="4"/>
      <c r="S497" s="4"/>
      <c r="T497" s="4"/>
      <c r="U497" s="4"/>
      <c r="V497" s="4"/>
      <c r="W497" s="4"/>
      <c r="X497" s="4"/>
      <c r="Y497" s="4"/>
      <c r="Z497" s="4"/>
      <c r="AA497" s="4"/>
      <c r="AB497" s="4"/>
      <c r="AC497" s="4"/>
      <c r="AD497" s="4"/>
      <c r="AE497" s="4"/>
    </row>
    <row r="498" spans="1:31" x14ac:dyDescent="0.25">
      <c r="A498" s="38"/>
      <c r="B498" s="15"/>
      <c r="C498" s="3"/>
      <c r="D498" s="3"/>
      <c r="E498" s="4"/>
      <c r="F498" s="3"/>
      <c r="G498" s="4"/>
      <c r="H498" s="3"/>
      <c r="I498" s="4"/>
      <c r="J498" s="4"/>
      <c r="K498" s="4"/>
      <c r="L498" s="4"/>
      <c r="M498" s="4"/>
      <c r="N498" s="4"/>
      <c r="O498" s="4"/>
      <c r="P498" s="4"/>
      <c r="Q498" s="4"/>
      <c r="R498" s="4"/>
      <c r="S498" s="4"/>
      <c r="T498" s="4"/>
      <c r="U498" s="4"/>
      <c r="V498" s="4"/>
      <c r="W498" s="4"/>
      <c r="X498" s="4"/>
      <c r="Y498" s="4"/>
      <c r="Z498" s="4"/>
      <c r="AA498" s="4"/>
      <c r="AB498" s="4"/>
      <c r="AC498" s="4"/>
      <c r="AD498" s="4"/>
      <c r="AE498" s="4"/>
    </row>
    <row r="499" spans="1:31" x14ac:dyDescent="0.25">
      <c r="A499" s="38"/>
      <c r="B499" s="15"/>
      <c r="C499" s="3"/>
      <c r="D499" s="3"/>
      <c r="E499" s="4"/>
      <c r="F499" s="3"/>
      <c r="G499" s="4"/>
      <c r="H499" s="3"/>
      <c r="I499" s="4"/>
      <c r="J499" s="4"/>
      <c r="K499" s="4"/>
      <c r="L499" s="4"/>
      <c r="M499" s="4"/>
      <c r="N499" s="4"/>
      <c r="O499" s="4"/>
      <c r="P499" s="4"/>
      <c r="Q499" s="4"/>
      <c r="R499" s="4"/>
      <c r="S499" s="4"/>
      <c r="T499" s="4"/>
      <c r="U499" s="4"/>
      <c r="V499" s="4"/>
      <c r="W499" s="4"/>
      <c r="X499" s="4"/>
      <c r="Y499" s="4"/>
      <c r="Z499" s="4"/>
      <c r="AA499" s="4"/>
      <c r="AB499" s="4"/>
      <c r="AC499" s="4"/>
      <c r="AD499" s="4"/>
      <c r="AE499" s="4"/>
    </row>
    <row r="500" spans="1:31" x14ac:dyDescent="0.25">
      <c r="A500" s="38"/>
      <c r="B500" s="15"/>
      <c r="C500" s="3"/>
      <c r="D500" s="3"/>
      <c r="E500" s="4"/>
      <c r="F500" s="3"/>
      <c r="G500" s="4"/>
      <c r="H500" s="3"/>
      <c r="I500" s="4"/>
      <c r="J500" s="4"/>
      <c r="K500" s="4"/>
      <c r="L500" s="4"/>
      <c r="M500" s="4"/>
      <c r="N500" s="4"/>
      <c r="O500" s="4"/>
      <c r="P500" s="4"/>
      <c r="Q500" s="4"/>
      <c r="R500" s="4"/>
      <c r="S500" s="4"/>
      <c r="T500" s="4"/>
      <c r="U500" s="4"/>
      <c r="V500" s="4"/>
      <c r="W500" s="4"/>
      <c r="X500" s="4"/>
      <c r="Y500" s="4"/>
      <c r="Z500" s="4"/>
      <c r="AA500" s="4"/>
      <c r="AB500" s="4"/>
      <c r="AC500" s="4"/>
      <c r="AD500" s="4"/>
      <c r="AE500" s="4"/>
    </row>
    <row r="501" spans="1:31" x14ac:dyDescent="0.25">
      <c r="A501" s="38"/>
      <c r="B501" s="15"/>
      <c r="C501" s="3"/>
      <c r="D501" s="3"/>
      <c r="E501" s="4"/>
      <c r="F501" s="3"/>
      <c r="G501" s="4"/>
      <c r="H501" s="3"/>
      <c r="I501" s="4"/>
      <c r="J501" s="4"/>
      <c r="K501" s="4"/>
      <c r="L501" s="4"/>
      <c r="M501" s="4"/>
      <c r="N501" s="4"/>
      <c r="O501" s="4"/>
      <c r="P501" s="4"/>
      <c r="Q501" s="4"/>
      <c r="R501" s="4"/>
      <c r="S501" s="4"/>
      <c r="T501" s="4"/>
      <c r="U501" s="4"/>
      <c r="V501" s="4"/>
      <c r="W501" s="4"/>
      <c r="X501" s="4"/>
      <c r="Y501" s="4"/>
      <c r="Z501" s="4"/>
      <c r="AA501" s="4"/>
      <c r="AB501" s="4"/>
      <c r="AC501" s="4"/>
      <c r="AD501" s="4"/>
      <c r="AE501" s="4"/>
    </row>
    <row r="502" spans="1:31" x14ac:dyDescent="0.25">
      <c r="A502" s="38"/>
      <c r="B502" s="15"/>
      <c r="C502" s="3"/>
      <c r="D502" s="3"/>
      <c r="E502" s="4"/>
      <c r="F502" s="3"/>
      <c r="G502" s="4"/>
      <c r="H502" s="3"/>
      <c r="I502" s="4"/>
      <c r="J502" s="4"/>
      <c r="K502" s="4"/>
      <c r="L502" s="4"/>
      <c r="M502" s="4"/>
      <c r="N502" s="4"/>
      <c r="O502" s="4"/>
      <c r="P502" s="4"/>
      <c r="Q502" s="4"/>
      <c r="R502" s="4"/>
      <c r="S502" s="4"/>
      <c r="T502" s="4"/>
      <c r="U502" s="4"/>
      <c r="V502" s="4"/>
      <c r="W502" s="4"/>
      <c r="X502" s="4"/>
      <c r="Y502" s="4"/>
      <c r="Z502" s="4"/>
      <c r="AA502" s="4"/>
      <c r="AB502" s="4"/>
      <c r="AC502" s="4"/>
      <c r="AD502" s="4"/>
      <c r="AE502" s="4"/>
    </row>
    <row r="503" spans="1:31" x14ac:dyDescent="0.25">
      <c r="A503" s="38"/>
      <c r="B503" s="15"/>
      <c r="C503" s="3"/>
      <c r="D503" s="3"/>
      <c r="E503" s="4"/>
      <c r="F503" s="3"/>
      <c r="G503" s="4"/>
      <c r="H503" s="3"/>
      <c r="I503" s="4"/>
      <c r="J503" s="4"/>
      <c r="K503" s="4"/>
      <c r="L503" s="4"/>
      <c r="M503" s="4"/>
      <c r="N503" s="4"/>
      <c r="O503" s="4"/>
      <c r="P503" s="4"/>
      <c r="Q503" s="4"/>
      <c r="R503" s="4"/>
      <c r="S503" s="4"/>
      <c r="T503" s="4"/>
      <c r="U503" s="4"/>
      <c r="V503" s="4"/>
      <c r="W503" s="4"/>
      <c r="X503" s="4"/>
      <c r="Y503" s="4"/>
      <c r="Z503" s="4"/>
      <c r="AA503" s="4"/>
      <c r="AB503" s="4"/>
      <c r="AC503" s="4"/>
      <c r="AD503" s="4"/>
      <c r="AE503" s="4"/>
    </row>
    <row r="504" spans="1:31" x14ac:dyDescent="0.25">
      <c r="A504" s="38"/>
      <c r="B504" s="15"/>
      <c r="C504" s="3"/>
      <c r="D504" s="3"/>
      <c r="E504" s="4"/>
      <c r="F504" s="3"/>
      <c r="G504" s="4"/>
      <c r="H504" s="3"/>
      <c r="I504" s="4"/>
      <c r="J504" s="4"/>
      <c r="K504" s="4"/>
      <c r="L504" s="4"/>
      <c r="M504" s="4"/>
      <c r="N504" s="4"/>
      <c r="O504" s="4"/>
      <c r="P504" s="4"/>
      <c r="Q504" s="4"/>
      <c r="R504" s="4"/>
      <c r="S504" s="4"/>
      <c r="T504" s="4"/>
      <c r="U504" s="4"/>
      <c r="V504" s="4"/>
      <c r="W504" s="4"/>
      <c r="X504" s="4"/>
      <c r="Y504" s="4"/>
      <c r="Z504" s="4"/>
      <c r="AA504" s="4"/>
      <c r="AB504" s="4"/>
      <c r="AC504" s="4"/>
      <c r="AD504" s="4"/>
      <c r="AE504" s="4"/>
    </row>
    <row r="505" spans="1:31" x14ac:dyDescent="0.25">
      <c r="A505" s="38"/>
      <c r="B505" s="15"/>
      <c r="C505" s="3"/>
      <c r="D505" s="3"/>
      <c r="E505" s="4"/>
      <c r="F505" s="3"/>
      <c r="G505" s="4"/>
      <c r="H505" s="3"/>
      <c r="I505" s="4"/>
      <c r="J505" s="4"/>
      <c r="K505" s="4"/>
      <c r="L505" s="4"/>
      <c r="M505" s="4"/>
      <c r="N505" s="4"/>
      <c r="O505" s="4"/>
      <c r="P505" s="4"/>
      <c r="Q505" s="4"/>
      <c r="R505" s="4"/>
      <c r="S505" s="4"/>
      <c r="T505" s="4"/>
      <c r="U505" s="4"/>
      <c r="V505" s="4"/>
      <c r="W505" s="4"/>
      <c r="X505" s="4"/>
      <c r="Y505" s="4"/>
      <c r="Z505" s="4"/>
      <c r="AA505" s="4"/>
      <c r="AB505" s="4"/>
      <c r="AC505" s="4"/>
      <c r="AD505" s="4"/>
      <c r="AE505" s="4"/>
    </row>
    <row r="506" spans="1:31" x14ac:dyDescent="0.25">
      <c r="A506" s="38"/>
      <c r="B506" s="15"/>
      <c r="C506" s="3"/>
      <c r="D506" s="3"/>
      <c r="E506" s="4"/>
      <c r="F506" s="3"/>
      <c r="G506" s="4"/>
      <c r="H506" s="3"/>
      <c r="I506" s="4"/>
      <c r="J506" s="4"/>
      <c r="K506" s="4"/>
      <c r="L506" s="4"/>
      <c r="M506" s="4"/>
      <c r="N506" s="4"/>
      <c r="O506" s="4"/>
      <c r="P506" s="4"/>
      <c r="Q506" s="4"/>
      <c r="R506" s="4"/>
      <c r="S506" s="4"/>
      <c r="T506" s="4"/>
      <c r="U506" s="4"/>
      <c r="V506" s="4"/>
      <c r="W506" s="4"/>
      <c r="X506" s="4"/>
      <c r="Y506" s="4"/>
      <c r="Z506" s="4"/>
      <c r="AA506" s="4"/>
      <c r="AB506" s="4"/>
      <c r="AC506" s="4"/>
      <c r="AD506" s="4"/>
      <c r="AE506" s="4"/>
    </row>
    <row r="507" spans="1:31" x14ac:dyDescent="0.25">
      <c r="A507" s="38"/>
      <c r="B507" s="15"/>
      <c r="C507" s="3"/>
      <c r="D507" s="3"/>
      <c r="E507" s="4"/>
      <c r="F507" s="3"/>
      <c r="G507" s="4"/>
      <c r="H507" s="3"/>
      <c r="I507" s="4"/>
      <c r="J507" s="4"/>
      <c r="K507" s="4"/>
      <c r="L507" s="4"/>
      <c r="M507" s="4"/>
      <c r="N507" s="4"/>
      <c r="O507" s="4"/>
      <c r="P507" s="4"/>
      <c r="Q507" s="4"/>
      <c r="R507" s="4"/>
      <c r="S507" s="4"/>
      <c r="T507" s="4"/>
      <c r="U507" s="4"/>
      <c r="V507" s="4"/>
      <c r="W507" s="4"/>
      <c r="X507" s="4"/>
      <c r="Y507" s="4"/>
      <c r="Z507" s="4"/>
      <c r="AA507" s="4"/>
      <c r="AB507" s="4"/>
      <c r="AC507" s="4"/>
      <c r="AD507" s="4"/>
      <c r="AE507" s="4"/>
    </row>
    <row r="508" spans="1:31" x14ac:dyDescent="0.25">
      <c r="A508" s="38"/>
      <c r="B508" s="15"/>
      <c r="C508" s="3"/>
      <c r="D508" s="3"/>
      <c r="E508" s="4"/>
      <c r="F508" s="3"/>
      <c r="G508" s="4"/>
      <c r="H508" s="3"/>
      <c r="I508" s="4"/>
      <c r="J508" s="4"/>
      <c r="K508" s="4"/>
      <c r="L508" s="4"/>
      <c r="M508" s="4"/>
      <c r="N508" s="4"/>
      <c r="O508" s="4"/>
      <c r="P508" s="4"/>
      <c r="Q508" s="4"/>
      <c r="R508" s="4"/>
      <c r="S508" s="4"/>
      <c r="T508" s="4"/>
      <c r="U508" s="4"/>
      <c r="V508" s="4"/>
      <c r="W508" s="4"/>
      <c r="X508" s="4"/>
      <c r="Y508" s="4"/>
      <c r="Z508" s="4"/>
      <c r="AA508" s="4"/>
      <c r="AB508" s="4"/>
      <c r="AC508" s="4"/>
      <c r="AD508" s="4"/>
      <c r="AE508" s="4"/>
    </row>
    <row r="509" spans="1:31" x14ac:dyDescent="0.25">
      <c r="A509" s="38"/>
      <c r="B509" s="15"/>
      <c r="C509" s="3"/>
      <c r="D509" s="3"/>
      <c r="E509" s="4"/>
      <c r="F509" s="3"/>
      <c r="G509" s="4"/>
      <c r="H509" s="3"/>
      <c r="I509" s="4"/>
      <c r="J509" s="4"/>
      <c r="K509" s="4"/>
      <c r="L509" s="4"/>
      <c r="M509" s="4"/>
      <c r="N509" s="4"/>
      <c r="O509" s="4"/>
      <c r="P509" s="4"/>
      <c r="Q509" s="4"/>
      <c r="R509" s="4"/>
      <c r="S509" s="4"/>
      <c r="T509" s="4"/>
      <c r="U509" s="4"/>
      <c r="V509" s="4"/>
      <c r="W509" s="4"/>
      <c r="X509" s="4"/>
      <c r="Y509" s="4"/>
      <c r="Z509" s="4"/>
      <c r="AA509" s="4"/>
      <c r="AB509" s="4"/>
      <c r="AC509" s="4"/>
      <c r="AD509" s="4"/>
      <c r="AE509" s="4"/>
    </row>
    <row r="510" spans="1:31" x14ac:dyDescent="0.25">
      <c r="A510" s="38"/>
      <c r="B510" s="15"/>
      <c r="C510" s="3"/>
      <c r="D510" s="3"/>
      <c r="E510" s="4"/>
      <c r="F510" s="3"/>
      <c r="G510" s="4"/>
      <c r="H510" s="3"/>
      <c r="I510" s="4"/>
      <c r="J510" s="4"/>
      <c r="K510" s="4"/>
      <c r="L510" s="4"/>
      <c r="M510" s="4"/>
      <c r="N510" s="4"/>
      <c r="O510" s="4"/>
      <c r="P510" s="4"/>
      <c r="Q510" s="4"/>
      <c r="R510" s="4"/>
      <c r="S510" s="4"/>
      <c r="T510" s="4"/>
      <c r="U510" s="4"/>
      <c r="V510" s="4"/>
      <c r="W510" s="4"/>
      <c r="X510" s="4"/>
      <c r="Y510" s="4"/>
      <c r="Z510" s="4"/>
      <c r="AA510" s="4"/>
      <c r="AB510" s="4"/>
      <c r="AC510" s="4"/>
      <c r="AD510" s="4"/>
      <c r="AE510" s="4"/>
    </row>
    <row r="511" spans="1:31" x14ac:dyDescent="0.25">
      <c r="A511" s="38"/>
      <c r="B511" s="15"/>
      <c r="C511" s="3"/>
      <c r="D511" s="3"/>
      <c r="E511" s="4"/>
      <c r="F511" s="3"/>
      <c r="G511" s="4"/>
      <c r="H511" s="3"/>
      <c r="I511" s="4"/>
      <c r="J511" s="4"/>
      <c r="K511" s="4"/>
      <c r="L511" s="4"/>
      <c r="M511" s="4"/>
      <c r="N511" s="4"/>
      <c r="O511" s="4"/>
      <c r="P511" s="4"/>
      <c r="Q511" s="4"/>
      <c r="R511" s="4"/>
      <c r="S511" s="4"/>
      <c r="T511" s="4"/>
      <c r="U511" s="4"/>
      <c r="V511" s="4"/>
      <c r="W511" s="4"/>
      <c r="X511" s="4"/>
      <c r="Y511" s="4"/>
      <c r="Z511" s="4"/>
      <c r="AA511" s="4"/>
      <c r="AB511" s="4"/>
      <c r="AC511" s="4"/>
      <c r="AD511" s="4"/>
      <c r="AE511" s="4"/>
    </row>
    <row r="512" spans="1:31" x14ac:dyDescent="0.25">
      <c r="A512" s="38"/>
      <c r="B512" s="15"/>
      <c r="C512" s="3"/>
      <c r="D512" s="3"/>
      <c r="E512" s="4"/>
      <c r="F512" s="3"/>
      <c r="G512" s="4"/>
      <c r="H512" s="3"/>
      <c r="I512" s="4"/>
      <c r="J512" s="4"/>
      <c r="K512" s="4"/>
      <c r="L512" s="4"/>
      <c r="M512" s="4"/>
      <c r="N512" s="4"/>
      <c r="O512" s="4"/>
      <c r="P512" s="4"/>
      <c r="Q512" s="4"/>
      <c r="R512" s="4"/>
      <c r="S512" s="4"/>
      <c r="T512" s="4"/>
      <c r="U512" s="4"/>
      <c r="V512" s="4"/>
      <c r="W512" s="4"/>
      <c r="X512" s="4"/>
      <c r="Y512" s="4"/>
      <c r="Z512" s="4"/>
      <c r="AA512" s="4"/>
      <c r="AB512" s="4"/>
      <c r="AC512" s="4"/>
      <c r="AD512" s="4"/>
      <c r="AE512" s="4"/>
    </row>
    <row r="513" spans="1:31" x14ac:dyDescent="0.25">
      <c r="A513" s="38"/>
      <c r="B513" s="15"/>
      <c r="C513" s="3"/>
      <c r="D513" s="3"/>
      <c r="E513" s="4"/>
      <c r="F513" s="3"/>
      <c r="G513" s="4"/>
      <c r="H513" s="3"/>
      <c r="I513" s="4"/>
      <c r="J513" s="4"/>
      <c r="K513" s="4"/>
      <c r="L513" s="4"/>
      <c r="M513" s="4"/>
      <c r="N513" s="4"/>
      <c r="O513" s="4"/>
      <c r="P513" s="4"/>
      <c r="Q513" s="4"/>
      <c r="R513" s="4"/>
      <c r="S513" s="4"/>
      <c r="T513" s="4"/>
      <c r="U513" s="4"/>
      <c r="V513" s="4"/>
      <c r="W513" s="4"/>
      <c r="X513" s="4"/>
      <c r="Y513" s="4"/>
      <c r="Z513" s="4"/>
      <c r="AA513" s="4"/>
      <c r="AB513" s="4"/>
      <c r="AC513" s="4"/>
      <c r="AD513" s="4"/>
      <c r="AE513" s="4"/>
    </row>
    <row r="514" spans="1:31" x14ac:dyDescent="0.25">
      <c r="A514" s="38"/>
      <c r="B514" s="15"/>
      <c r="C514" s="3"/>
      <c r="D514" s="3"/>
      <c r="E514" s="4"/>
      <c r="F514" s="3"/>
      <c r="G514" s="4"/>
      <c r="H514" s="3"/>
      <c r="I514" s="4"/>
      <c r="J514" s="4"/>
      <c r="K514" s="4"/>
      <c r="L514" s="4"/>
      <c r="M514" s="4"/>
      <c r="N514" s="4"/>
      <c r="O514" s="4"/>
      <c r="P514" s="4"/>
      <c r="Q514" s="4"/>
      <c r="R514" s="4"/>
      <c r="S514" s="4"/>
      <c r="T514" s="4"/>
      <c r="U514" s="4"/>
      <c r="V514" s="4"/>
      <c r="W514" s="4"/>
      <c r="X514" s="4"/>
      <c r="Y514" s="4"/>
      <c r="Z514" s="4"/>
      <c r="AA514" s="4"/>
      <c r="AB514" s="4"/>
      <c r="AC514" s="4"/>
      <c r="AD514" s="4"/>
      <c r="AE514" s="4"/>
    </row>
    <row r="515" spans="1:31" x14ac:dyDescent="0.25">
      <c r="A515" s="38"/>
      <c r="B515" s="15"/>
      <c r="C515" s="3"/>
      <c r="D515" s="3"/>
      <c r="E515" s="4"/>
      <c r="F515" s="3"/>
      <c r="G515" s="4"/>
      <c r="H515" s="3"/>
      <c r="I515" s="4"/>
      <c r="J515" s="4"/>
      <c r="K515" s="4"/>
      <c r="L515" s="4"/>
      <c r="M515" s="4"/>
      <c r="N515" s="4"/>
      <c r="O515" s="4"/>
      <c r="P515" s="4"/>
      <c r="Q515" s="4"/>
      <c r="R515" s="4"/>
      <c r="S515" s="4"/>
      <c r="T515" s="4"/>
      <c r="U515" s="4"/>
      <c r="V515" s="4"/>
      <c r="W515" s="4"/>
      <c r="X515" s="4"/>
      <c r="Y515" s="4"/>
      <c r="Z515" s="4"/>
      <c r="AA515" s="4"/>
      <c r="AB515" s="4"/>
      <c r="AC515" s="4"/>
      <c r="AD515" s="4"/>
      <c r="AE515" s="4"/>
    </row>
    <row r="516" spans="1:31" x14ac:dyDescent="0.25">
      <c r="A516" s="38"/>
      <c r="B516" s="15"/>
      <c r="C516" s="3"/>
      <c r="D516" s="3"/>
      <c r="E516" s="4"/>
      <c r="F516" s="3"/>
      <c r="G516" s="4"/>
      <c r="H516" s="3"/>
      <c r="I516" s="4"/>
      <c r="J516" s="4"/>
      <c r="K516" s="4"/>
      <c r="L516" s="4"/>
      <c r="M516" s="4"/>
      <c r="N516" s="4"/>
      <c r="O516" s="4"/>
      <c r="P516" s="4"/>
      <c r="Q516" s="4"/>
      <c r="R516" s="4"/>
      <c r="S516" s="4"/>
      <c r="T516" s="4"/>
      <c r="U516" s="4"/>
      <c r="V516" s="4"/>
      <c r="W516" s="4"/>
      <c r="X516" s="4"/>
      <c r="Y516" s="4"/>
      <c r="Z516" s="4"/>
      <c r="AA516" s="4"/>
      <c r="AB516" s="4"/>
      <c r="AC516" s="4"/>
      <c r="AD516" s="4"/>
      <c r="AE516" s="4"/>
    </row>
    <row r="517" spans="1:31" x14ac:dyDescent="0.25">
      <c r="A517" s="38"/>
      <c r="B517" s="15"/>
      <c r="C517" s="3"/>
      <c r="D517" s="3"/>
      <c r="E517" s="4"/>
      <c r="F517" s="3"/>
      <c r="G517" s="4"/>
      <c r="H517" s="3"/>
      <c r="I517" s="4"/>
      <c r="J517" s="4"/>
      <c r="K517" s="4"/>
      <c r="L517" s="4"/>
      <c r="M517" s="4"/>
      <c r="N517" s="4"/>
      <c r="O517" s="4"/>
      <c r="P517" s="4"/>
      <c r="Q517" s="4"/>
      <c r="R517" s="4"/>
      <c r="S517" s="4"/>
      <c r="T517" s="4"/>
      <c r="U517" s="4"/>
      <c r="V517" s="4"/>
      <c r="W517" s="4"/>
      <c r="X517" s="4"/>
      <c r="Y517" s="4"/>
      <c r="Z517" s="4"/>
      <c r="AA517" s="4"/>
      <c r="AB517" s="4"/>
      <c r="AC517" s="4"/>
      <c r="AD517" s="4"/>
      <c r="AE517" s="4"/>
    </row>
    <row r="518" spans="1:31" x14ac:dyDescent="0.25">
      <c r="A518" s="38"/>
      <c r="B518" s="15"/>
      <c r="C518" s="3"/>
      <c r="D518" s="3"/>
      <c r="E518" s="4"/>
      <c r="F518" s="3"/>
      <c r="G518" s="4"/>
      <c r="H518" s="3"/>
      <c r="I518" s="4"/>
      <c r="J518" s="4"/>
      <c r="K518" s="4"/>
      <c r="L518" s="4"/>
      <c r="M518" s="4"/>
      <c r="N518" s="4"/>
      <c r="O518" s="4"/>
      <c r="P518" s="4"/>
      <c r="Q518" s="4"/>
      <c r="R518" s="4"/>
      <c r="S518" s="4"/>
      <c r="T518" s="4"/>
      <c r="U518" s="4"/>
      <c r="V518" s="4"/>
      <c r="W518" s="4"/>
      <c r="X518" s="4"/>
      <c r="Y518" s="4"/>
      <c r="Z518" s="4"/>
      <c r="AA518" s="4"/>
      <c r="AB518" s="4"/>
      <c r="AC518" s="4"/>
      <c r="AD518" s="4"/>
      <c r="AE518" s="4"/>
    </row>
    <row r="519" spans="1:31" x14ac:dyDescent="0.25">
      <c r="A519" s="38"/>
      <c r="B519" s="15"/>
      <c r="C519" s="3"/>
      <c r="D519" s="3"/>
      <c r="E519" s="4"/>
      <c r="F519" s="3"/>
      <c r="G519" s="4"/>
      <c r="H519" s="3"/>
      <c r="I519" s="4"/>
      <c r="J519" s="4"/>
      <c r="K519" s="4"/>
      <c r="L519" s="4"/>
      <c r="M519" s="4"/>
      <c r="N519" s="4"/>
      <c r="O519" s="4"/>
      <c r="P519" s="4"/>
      <c r="Q519" s="4"/>
      <c r="R519" s="4"/>
      <c r="S519" s="4"/>
      <c r="T519" s="4"/>
      <c r="U519" s="4"/>
      <c r="V519" s="4"/>
      <c r="W519" s="4"/>
      <c r="X519" s="4"/>
      <c r="Y519" s="4"/>
      <c r="Z519" s="4"/>
      <c r="AA519" s="4"/>
      <c r="AB519" s="4"/>
      <c r="AC519" s="4"/>
      <c r="AD519" s="4"/>
      <c r="AE519" s="4"/>
    </row>
    <row r="520" spans="1:31" x14ac:dyDescent="0.25">
      <c r="A520" s="38"/>
      <c r="B520" s="15"/>
      <c r="C520" s="3"/>
      <c r="D520" s="3"/>
      <c r="E520" s="4"/>
      <c r="F520" s="3"/>
      <c r="G520" s="4"/>
      <c r="H520" s="3"/>
      <c r="I520" s="4"/>
      <c r="J520" s="4"/>
      <c r="K520" s="4"/>
      <c r="L520" s="4"/>
      <c r="M520" s="4"/>
      <c r="N520" s="4"/>
      <c r="O520" s="4"/>
      <c r="P520" s="4"/>
      <c r="Q520" s="4"/>
      <c r="R520" s="4"/>
      <c r="S520" s="4"/>
      <c r="T520" s="4"/>
      <c r="U520" s="4"/>
      <c r="V520" s="4"/>
      <c r="W520" s="4"/>
      <c r="X520" s="4"/>
      <c r="Y520" s="4"/>
      <c r="Z520" s="4"/>
      <c r="AA520" s="4"/>
      <c r="AB520" s="4"/>
      <c r="AC520" s="4"/>
      <c r="AD520" s="4"/>
      <c r="AE520" s="4"/>
    </row>
    <row r="521" spans="1:31" x14ac:dyDescent="0.25">
      <c r="A521" s="38"/>
      <c r="B521" s="15"/>
      <c r="C521" s="3"/>
      <c r="D521" s="3"/>
      <c r="E521" s="4"/>
      <c r="F521" s="3"/>
      <c r="G521" s="4"/>
      <c r="H521" s="3"/>
      <c r="I521" s="4"/>
      <c r="J521" s="4"/>
      <c r="K521" s="4"/>
      <c r="L521" s="4"/>
      <c r="M521" s="4"/>
      <c r="N521" s="4"/>
      <c r="O521" s="4"/>
      <c r="P521" s="4"/>
      <c r="Q521" s="4"/>
      <c r="R521" s="4"/>
      <c r="S521" s="4"/>
      <c r="T521" s="4"/>
      <c r="U521" s="4"/>
      <c r="V521" s="4"/>
      <c r="W521" s="4"/>
      <c r="X521" s="4"/>
      <c r="Y521" s="4"/>
      <c r="Z521" s="4"/>
      <c r="AA521" s="4"/>
      <c r="AB521" s="4"/>
      <c r="AC521" s="4"/>
      <c r="AD521" s="4"/>
      <c r="AE521" s="4"/>
    </row>
    <row r="522" spans="1:31" x14ac:dyDescent="0.25">
      <c r="A522" s="38"/>
      <c r="B522" s="15"/>
      <c r="C522" s="3"/>
      <c r="D522" s="3"/>
      <c r="E522" s="4"/>
      <c r="F522" s="3"/>
      <c r="G522" s="4"/>
      <c r="H522" s="3"/>
      <c r="I522" s="4"/>
      <c r="J522" s="4"/>
      <c r="K522" s="4"/>
      <c r="L522" s="4"/>
      <c r="M522" s="4"/>
      <c r="N522" s="4"/>
      <c r="O522" s="4"/>
      <c r="P522" s="4"/>
      <c r="Q522" s="4"/>
      <c r="R522" s="4"/>
      <c r="S522" s="4"/>
      <c r="T522" s="4"/>
      <c r="U522" s="4"/>
      <c r="V522" s="4"/>
      <c r="W522" s="4"/>
      <c r="X522" s="4"/>
      <c r="Y522" s="4"/>
      <c r="Z522" s="4"/>
      <c r="AA522" s="4"/>
      <c r="AB522" s="4"/>
      <c r="AC522" s="4"/>
      <c r="AD522" s="4"/>
      <c r="AE522" s="4"/>
    </row>
    <row r="523" spans="1:31" x14ac:dyDescent="0.25">
      <c r="A523" s="38"/>
      <c r="B523" s="15"/>
      <c r="C523" s="3"/>
      <c r="D523" s="3"/>
      <c r="E523" s="4"/>
      <c r="F523" s="3"/>
      <c r="G523" s="4"/>
      <c r="H523" s="3"/>
      <c r="I523" s="4"/>
      <c r="J523" s="4"/>
      <c r="K523" s="4"/>
      <c r="L523" s="4"/>
      <c r="M523" s="4"/>
      <c r="N523" s="4"/>
      <c r="O523" s="4"/>
      <c r="P523" s="4"/>
      <c r="Q523" s="4"/>
      <c r="R523" s="4"/>
      <c r="S523" s="4"/>
      <c r="T523" s="4"/>
      <c r="U523" s="4"/>
      <c r="V523" s="4"/>
      <c r="W523" s="4"/>
      <c r="X523" s="4"/>
      <c r="Y523" s="4"/>
      <c r="Z523" s="4"/>
      <c r="AA523" s="4"/>
      <c r="AB523" s="4"/>
      <c r="AC523" s="4"/>
      <c r="AD523" s="4"/>
      <c r="AE523" s="4"/>
    </row>
    <row r="524" spans="1:31" x14ac:dyDescent="0.25">
      <c r="A524" s="38"/>
      <c r="B524" s="15"/>
      <c r="C524" s="3"/>
      <c r="D524" s="3"/>
      <c r="E524" s="4"/>
      <c r="F524" s="3"/>
      <c r="G524" s="4"/>
      <c r="H524" s="3"/>
      <c r="I524" s="4"/>
      <c r="J524" s="4"/>
      <c r="K524" s="4"/>
      <c r="L524" s="4"/>
      <c r="M524" s="4"/>
      <c r="N524" s="4"/>
      <c r="O524" s="4"/>
      <c r="P524" s="4"/>
      <c r="Q524" s="4"/>
      <c r="R524" s="4"/>
      <c r="S524" s="4"/>
      <c r="T524" s="4"/>
      <c r="U524" s="4"/>
      <c r="V524" s="4"/>
      <c r="W524" s="4"/>
      <c r="X524" s="4"/>
      <c r="Y524" s="4"/>
      <c r="Z524" s="4"/>
      <c r="AA524" s="4"/>
      <c r="AB524" s="4"/>
      <c r="AC524" s="4"/>
      <c r="AD524" s="4"/>
      <c r="AE524" s="4"/>
    </row>
    <row r="525" spans="1:31" x14ac:dyDescent="0.25">
      <c r="A525" s="38"/>
      <c r="B525" s="15"/>
      <c r="C525" s="3"/>
      <c r="D525" s="3"/>
      <c r="E525" s="4"/>
      <c r="F525" s="3"/>
      <c r="G525" s="4"/>
      <c r="H525" s="3"/>
      <c r="I525" s="4"/>
      <c r="J525" s="4"/>
      <c r="K525" s="4"/>
      <c r="L525" s="4"/>
      <c r="M525" s="4"/>
      <c r="N525" s="4"/>
      <c r="O525" s="4"/>
      <c r="P525" s="4"/>
      <c r="Q525" s="4"/>
      <c r="R525" s="4"/>
      <c r="S525" s="4"/>
      <c r="T525" s="4"/>
      <c r="U525" s="4"/>
      <c r="V525" s="4"/>
      <c r="W525" s="4"/>
      <c r="X525" s="4"/>
      <c r="Y525" s="4"/>
      <c r="Z525" s="4"/>
      <c r="AA525" s="4"/>
      <c r="AB525" s="4"/>
      <c r="AC525" s="4"/>
      <c r="AD525" s="4"/>
      <c r="AE525" s="4"/>
    </row>
    <row r="526" spans="1:31" x14ac:dyDescent="0.25">
      <c r="A526" s="38"/>
      <c r="B526" s="15"/>
      <c r="C526" s="3"/>
      <c r="D526" s="3"/>
      <c r="E526" s="4"/>
      <c r="F526" s="3"/>
      <c r="G526" s="4"/>
      <c r="H526" s="3"/>
      <c r="I526" s="4"/>
      <c r="J526" s="4"/>
      <c r="K526" s="4"/>
      <c r="L526" s="4"/>
      <c r="M526" s="4"/>
      <c r="N526" s="4"/>
      <c r="O526" s="4"/>
      <c r="P526" s="4"/>
      <c r="Q526" s="4"/>
      <c r="R526" s="4"/>
      <c r="S526" s="4"/>
      <c r="T526" s="4"/>
      <c r="U526" s="4"/>
      <c r="V526" s="4"/>
      <c r="W526" s="4"/>
      <c r="X526" s="4"/>
      <c r="Y526" s="4"/>
      <c r="Z526" s="4"/>
      <c r="AA526" s="4"/>
      <c r="AB526" s="4"/>
      <c r="AC526" s="4"/>
      <c r="AD526" s="4"/>
      <c r="AE526" s="4"/>
    </row>
    <row r="527" spans="1:31" x14ac:dyDescent="0.25">
      <c r="A527" s="38"/>
      <c r="B527" s="15"/>
      <c r="C527" s="3"/>
      <c r="D527" s="3"/>
      <c r="E527" s="4"/>
      <c r="F527" s="3"/>
      <c r="G527" s="4"/>
      <c r="H527" s="3"/>
      <c r="I527" s="4"/>
      <c r="J527" s="4"/>
      <c r="K527" s="4"/>
      <c r="L527" s="4"/>
      <c r="M527" s="4"/>
      <c r="N527" s="4"/>
      <c r="O527" s="4"/>
      <c r="P527" s="4"/>
      <c r="Q527" s="4"/>
      <c r="R527" s="4"/>
      <c r="S527" s="4"/>
      <c r="T527" s="4"/>
      <c r="U527" s="4"/>
      <c r="V527" s="4"/>
      <c r="W527" s="4"/>
      <c r="X527" s="4"/>
      <c r="Y527" s="4"/>
      <c r="Z527" s="4"/>
      <c r="AA527" s="4"/>
      <c r="AB527" s="4"/>
      <c r="AC527" s="4"/>
      <c r="AD527" s="4"/>
      <c r="AE527" s="4"/>
    </row>
    <row r="528" spans="1:31" x14ac:dyDescent="0.25">
      <c r="A528" s="38"/>
      <c r="B528" s="15"/>
      <c r="C528" s="3"/>
      <c r="D528" s="3"/>
      <c r="E528" s="4"/>
      <c r="F528" s="3"/>
      <c r="G528" s="4"/>
      <c r="H528" s="3"/>
      <c r="I528" s="4"/>
      <c r="J528" s="4"/>
      <c r="K528" s="4"/>
      <c r="L528" s="4"/>
      <c r="M528" s="4"/>
      <c r="N528" s="4"/>
      <c r="O528" s="4"/>
      <c r="P528" s="4"/>
      <c r="Q528" s="4"/>
      <c r="R528" s="4"/>
      <c r="S528" s="4"/>
      <c r="T528" s="4"/>
      <c r="U528" s="4"/>
      <c r="V528" s="4"/>
      <c r="W528" s="4"/>
      <c r="X528" s="4"/>
      <c r="Y528" s="4"/>
      <c r="Z528" s="4"/>
      <c r="AA528" s="4"/>
      <c r="AB528" s="4"/>
      <c r="AC528" s="4"/>
      <c r="AD528" s="4"/>
      <c r="AE528" s="4"/>
    </row>
    <row r="529" spans="1:31" x14ac:dyDescent="0.25">
      <c r="A529" s="38"/>
      <c r="B529" s="15"/>
      <c r="C529" s="3"/>
      <c r="D529" s="3"/>
      <c r="E529" s="4"/>
      <c r="F529" s="3"/>
      <c r="G529" s="4"/>
      <c r="H529" s="3"/>
      <c r="I529" s="4"/>
      <c r="J529" s="4"/>
      <c r="K529" s="4"/>
      <c r="L529" s="4"/>
      <c r="M529" s="4"/>
      <c r="N529" s="4"/>
      <c r="O529" s="4"/>
      <c r="P529" s="4"/>
      <c r="Q529" s="4"/>
      <c r="R529" s="4"/>
      <c r="S529" s="4"/>
      <c r="T529" s="4"/>
      <c r="U529" s="4"/>
      <c r="V529" s="4"/>
      <c r="W529" s="4"/>
      <c r="X529" s="4"/>
      <c r="Y529" s="4"/>
      <c r="Z529" s="4"/>
      <c r="AA529" s="4"/>
      <c r="AB529" s="4"/>
      <c r="AC529" s="4"/>
      <c r="AD529" s="4"/>
      <c r="AE529" s="4"/>
    </row>
    <row r="530" spans="1:31" x14ac:dyDescent="0.25">
      <c r="A530" s="38"/>
      <c r="B530" s="15"/>
      <c r="C530" s="3"/>
      <c r="D530" s="3"/>
      <c r="E530" s="4"/>
      <c r="F530" s="3"/>
      <c r="G530" s="4"/>
      <c r="H530" s="3"/>
      <c r="I530" s="4"/>
      <c r="J530" s="4"/>
      <c r="K530" s="4"/>
      <c r="L530" s="4"/>
      <c r="M530" s="4"/>
      <c r="N530" s="4"/>
      <c r="O530" s="4"/>
      <c r="P530" s="4"/>
      <c r="Q530" s="4"/>
      <c r="R530" s="4"/>
      <c r="S530" s="4"/>
      <c r="T530" s="4"/>
      <c r="U530" s="4"/>
      <c r="V530" s="4"/>
      <c r="W530" s="4"/>
      <c r="X530" s="4"/>
      <c r="Y530" s="4"/>
      <c r="Z530" s="4"/>
      <c r="AA530" s="4"/>
      <c r="AB530" s="4"/>
      <c r="AC530" s="4"/>
      <c r="AD530" s="4"/>
      <c r="AE530" s="4"/>
    </row>
    <row r="531" spans="1:31" x14ac:dyDescent="0.25">
      <c r="A531" s="38"/>
      <c r="B531" s="15"/>
      <c r="C531" s="3"/>
      <c r="D531" s="3"/>
      <c r="E531" s="4"/>
      <c r="F531" s="3"/>
      <c r="G531" s="4"/>
      <c r="H531" s="3"/>
      <c r="I531" s="4"/>
      <c r="J531" s="4"/>
      <c r="K531" s="4"/>
      <c r="L531" s="4"/>
      <c r="M531" s="4"/>
      <c r="N531" s="4"/>
      <c r="O531" s="4"/>
      <c r="P531" s="4"/>
      <c r="Q531" s="4"/>
      <c r="R531" s="4"/>
      <c r="S531" s="4"/>
      <c r="T531" s="4"/>
      <c r="U531" s="4"/>
      <c r="V531" s="4"/>
      <c r="W531" s="4"/>
      <c r="X531" s="4"/>
      <c r="Y531" s="4"/>
      <c r="Z531" s="4"/>
      <c r="AA531" s="4"/>
      <c r="AB531" s="4"/>
      <c r="AC531" s="4"/>
      <c r="AD531" s="4"/>
      <c r="AE531" s="4"/>
    </row>
    <row r="532" spans="1:31" x14ac:dyDescent="0.25">
      <c r="A532" s="38"/>
      <c r="B532" s="15"/>
      <c r="C532" s="3"/>
      <c r="D532" s="3"/>
      <c r="E532" s="4"/>
      <c r="F532" s="3"/>
      <c r="G532" s="4"/>
      <c r="H532" s="3"/>
      <c r="I532" s="4"/>
      <c r="J532" s="4"/>
      <c r="K532" s="4"/>
      <c r="L532" s="4"/>
      <c r="M532" s="4"/>
      <c r="N532" s="4"/>
      <c r="O532" s="4"/>
      <c r="P532" s="4"/>
      <c r="Q532" s="4"/>
      <c r="R532" s="4"/>
      <c r="S532" s="4"/>
      <c r="T532" s="4"/>
      <c r="U532" s="4"/>
      <c r="V532" s="4"/>
      <c r="W532" s="4"/>
      <c r="X532" s="4"/>
      <c r="Y532" s="4"/>
      <c r="Z532" s="4"/>
      <c r="AA532" s="4"/>
      <c r="AB532" s="4"/>
      <c r="AC532" s="4"/>
      <c r="AD532" s="4"/>
      <c r="AE532" s="4"/>
    </row>
    <row r="533" spans="1:31" x14ac:dyDescent="0.25">
      <c r="A533" s="38"/>
      <c r="B533" s="15"/>
      <c r="C533" s="3"/>
      <c r="D533" s="3"/>
      <c r="E533" s="4"/>
      <c r="F533" s="3"/>
      <c r="G533" s="4"/>
      <c r="H533" s="3"/>
      <c r="I533" s="4"/>
      <c r="J533" s="4"/>
      <c r="K533" s="4"/>
      <c r="L533" s="4"/>
      <c r="M533" s="4"/>
      <c r="N533" s="4"/>
      <c r="O533" s="4"/>
      <c r="P533" s="4"/>
      <c r="Q533" s="4"/>
      <c r="R533" s="4"/>
      <c r="S533" s="4"/>
      <c r="T533" s="4"/>
      <c r="U533" s="4"/>
      <c r="V533" s="4"/>
      <c r="W533" s="4"/>
      <c r="X533" s="4"/>
      <c r="Y533" s="4"/>
      <c r="Z533" s="4"/>
      <c r="AA533" s="4"/>
      <c r="AB533" s="4"/>
      <c r="AC533" s="4"/>
      <c r="AD533" s="4"/>
      <c r="AE533" s="4"/>
    </row>
    <row r="534" spans="1:31" x14ac:dyDescent="0.25">
      <c r="A534" s="38"/>
      <c r="B534" s="15"/>
      <c r="C534" s="3"/>
      <c r="D534" s="3"/>
      <c r="E534" s="4"/>
      <c r="F534" s="3"/>
      <c r="G534" s="4"/>
      <c r="H534" s="3"/>
      <c r="I534" s="4"/>
      <c r="J534" s="4"/>
      <c r="K534" s="4"/>
      <c r="L534" s="4"/>
      <c r="M534" s="4"/>
      <c r="N534" s="4"/>
      <c r="O534" s="4"/>
      <c r="P534" s="4"/>
      <c r="Q534" s="4"/>
      <c r="R534" s="4"/>
      <c r="S534" s="4"/>
      <c r="T534" s="4"/>
      <c r="U534" s="4"/>
      <c r="V534" s="4"/>
      <c r="W534" s="4"/>
      <c r="X534" s="4"/>
      <c r="Y534" s="4"/>
      <c r="Z534" s="4"/>
      <c r="AA534" s="4"/>
      <c r="AB534" s="4"/>
      <c r="AC534" s="4"/>
      <c r="AD534" s="4"/>
      <c r="AE534" s="4"/>
    </row>
    <row r="535" spans="1:31" x14ac:dyDescent="0.25">
      <c r="A535" s="38"/>
      <c r="B535" s="15"/>
      <c r="C535" s="3"/>
      <c r="D535" s="3"/>
      <c r="E535" s="4"/>
      <c r="F535" s="3"/>
      <c r="G535" s="4"/>
      <c r="H535" s="3"/>
      <c r="I535" s="4"/>
      <c r="J535" s="4"/>
      <c r="K535" s="4"/>
      <c r="L535" s="4"/>
      <c r="M535" s="4"/>
      <c r="N535" s="4"/>
      <c r="O535" s="4"/>
      <c r="P535" s="4"/>
      <c r="Q535" s="4"/>
      <c r="R535" s="4"/>
      <c r="S535" s="4"/>
      <c r="T535" s="4"/>
      <c r="U535" s="4"/>
      <c r="V535" s="4"/>
      <c r="W535" s="4"/>
      <c r="X535" s="4"/>
      <c r="Y535" s="4"/>
      <c r="Z535" s="4"/>
      <c r="AA535" s="4"/>
      <c r="AB535" s="4"/>
      <c r="AC535" s="4"/>
      <c r="AD535" s="4"/>
      <c r="AE535" s="4"/>
    </row>
    <row r="536" spans="1:31" x14ac:dyDescent="0.25">
      <c r="A536" s="38"/>
      <c r="B536" s="15"/>
      <c r="C536" s="3"/>
      <c r="D536" s="3"/>
      <c r="E536" s="4"/>
      <c r="F536" s="3"/>
      <c r="G536" s="4"/>
      <c r="H536" s="3"/>
      <c r="I536" s="4"/>
      <c r="J536" s="4"/>
      <c r="K536" s="4"/>
      <c r="L536" s="4"/>
      <c r="M536" s="4"/>
      <c r="N536" s="4"/>
      <c r="O536" s="4"/>
      <c r="P536" s="4"/>
      <c r="Q536" s="4"/>
      <c r="R536" s="4"/>
      <c r="S536" s="4"/>
      <c r="T536" s="4"/>
      <c r="U536" s="4"/>
      <c r="V536" s="4"/>
      <c r="W536" s="4"/>
      <c r="X536" s="4"/>
      <c r="Y536" s="4"/>
      <c r="Z536" s="4"/>
      <c r="AA536" s="4"/>
      <c r="AB536" s="4"/>
      <c r="AC536" s="4"/>
      <c r="AD536" s="4"/>
      <c r="AE536" s="4"/>
    </row>
    <row r="537" spans="1:31" x14ac:dyDescent="0.25">
      <c r="A537" s="38"/>
      <c r="B537" s="15"/>
      <c r="C537" s="3"/>
      <c r="D537" s="3"/>
      <c r="E537" s="4"/>
      <c r="F537" s="3"/>
      <c r="G537" s="4"/>
      <c r="H537" s="3"/>
      <c r="I537" s="4"/>
      <c r="J537" s="4"/>
      <c r="K537" s="4"/>
      <c r="L537" s="4"/>
      <c r="M537" s="4"/>
      <c r="N537" s="4"/>
      <c r="O537" s="4"/>
      <c r="P537" s="4"/>
      <c r="Q537" s="4"/>
      <c r="R537" s="4"/>
      <c r="S537" s="4"/>
      <c r="T537" s="4"/>
      <c r="U537" s="4"/>
      <c r="V537" s="4"/>
      <c r="W537" s="4"/>
      <c r="X537" s="4"/>
      <c r="Y537" s="4"/>
      <c r="Z537" s="4"/>
      <c r="AA537" s="4"/>
      <c r="AB537" s="4"/>
      <c r="AC537" s="4"/>
      <c r="AD537" s="4"/>
      <c r="AE537" s="4"/>
    </row>
    <row r="538" spans="1:31" x14ac:dyDescent="0.25">
      <c r="A538" s="38"/>
      <c r="B538" s="15"/>
      <c r="C538" s="3"/>
      <c r="D538" s="3"/>
      <c r="E538" s="4"/>
      <c r="F538" s="3"/>
      <c r="G538" s="4"/>
      <c r="H538" s="3"/>
      <c r="I538" s="4"/>
      <c r="J538" s="4"/>
      <c r="K538" s="4"/>
      <c r="L538" s="4"/>
      <c r="M538" s="4"/>
      <c r="N538" s="4"/>
      <c r="O538" s="4"/>
      <c r="P538" s="4"/>
      <c r="Q538" s="4"/>
      <c r="R538" s="4"/>
      <c r="S538" s="4"/>
      <c r="T538" s="4"/>
      <c r="U538" s="4"/>
      <c r="V538" s="4"/>
      <c r="W538" s="4"/>
      <c r="X538" s="4"/>
      <c r="Y538" s="4"/>
      <c r="Z538" s="4"/>
      <c r="AA538" s="4"/>
      <c r="AB538" s="4"/>
      <c r="AC538" s="4"/>
      <c r="AD538" s="4"/>
      <c r="AE538" s="4"/>
    </row>
    <row r="539" spans="1:31" x14ac:dyDescent="0.25">
      <c r="A539" s="38"/>
      <c r="B539" s="15"/>
      <c r="C539" s="3"/>
      <c r="D539" s="3"/>
      <c r="E539" s="4"/>
      <c r="F539" s="3"/>
      <c r="G539" s="4"/>
      <c r="H539" s="3"/>
      <c r="I539" s="4"/>
      <c r="J539" s="4"/>
      <c r="K539" s="4"/>
      <c r="L539" s="4"/>
      <c r="M539" s="4"/>
      <c r="N539" s="4"/>
      <c r="O539" s="4"/>
      <c r="P539" s="4"/>
      <c r="Q539" s="4"/>
      <c r="R539" s="4"/>
      <c r="S539" s="4"/>
      <c r="T539" s="4"/>
      <c r="U539" s="4"/>
      <c r="V539" s="4"/>
      <c r="W539" s="4"/>
      <c r="X539" s="4"/>
      <c r="Y539" s="4"/>
      <c r="Z539" s="4"/>
      <c r="AA539" s="4"/>
      <c r="AB539" s="4"/>
      <c r="AC539" s="4"/>
      <c r="AD539" s="4"/>
      <c r="AE539" s="4"/>
    </row>
    <row r="540" spans="1:31" x14ac:dyDescent="0.25">
      <c r="A540" s="38"/>
      <c r="B540" s="15"/>
      <c r="C540" s="3"/>
      <c r="D540" s="3"/>
      <c r="E540" s="4"/>
      <c r="F540" s="3"/>
      <c r="G540" s="4"/>
      <c r="H540" s="3"/>
      <c r="I540" s="4"/>
      <c r="J540" s="4"/>
      <c r="K540" s="4"/>
      <c r="L540" s="4"/>
      <c r="M540" s="4"/>
      <c r="N540" s="4"/>
      <c r="O540" s="4"/>
      <c r="P540" s="4"/>
      <c r="Q540" s="4"/>
      <c r="R540" s="4"/>
      <c r="S540" s="4"/>
      <c r="T540" s="4"/>
      <c r="U540" s="4"/>
      <c r="V540" s="4"/>
      <c r="W540" s="4"/>
      <c r="X540" s="4"/>
      <c r="Y540" s="4"/>
      <c r="Z540" s="4"/>
      <c r="AA540" s="4"/>
      <c r="AB540" s="4"/>
      <c r="AC540" s="4"/>
      <c r="AD540" s="4"/>
      <c r="AE540" s="4"/>
    </row>
    <row r="541" spans="1:31" x14ac:dyDescent="0.25">
      <c r="A541" s="38"/>
      <c r="B541" s="15"/>
      <c r="C541" s="3"/>
      <c r="D541" s="3"/>
      <c r="E541" s="4"/>
      <c r="F541" s="3"/>
      <c r="G541" s="4"/>
      <c r="H541" s="3"/>
      <c r="I541" s="4"/>
      <c r="J541" s="4"/>
      <c r="K541" s="4"/>
      <c r="L541" s="4"/>
      <c r="M541" s="4"/>
      <c r="N541" s="4"/>
      <c r="O541" s="4"/>
      <c r="P541" s="4"/>
      <c r="Q541" s="4"/>
      <c r="R541" s="4"/>
      <c r="S541" s="4"/>
      <c r="T541" s="4"/>
      <c r="U541" s="4"/>
      <c r="V541" s="4"/>
      <c r="W541" s="4"/>
      <c r="X541" s="4"/>
      <c r="Y541" s="4"/>
      <c r="Z541" s="4"/>
      <c r="AA541" s="4"/>
      <c r="AB541" s="4"/>
      <c r="AC541" s="4"/>
      <c r="AD541" s="4"/>
      <c r="AE541" s="4"/>
    </row>
    <row r="542" spans="1:31" x14ac:dyDescent="0.25">
      <c r="A542" s="38"/>
      <c r="B542" s="15"/>
      <c r="C542" s="3"/>
      <c r="D542" s="3"/>
      <c r="E542" s="4"/>
      <c r="F542" s="3"/>
      <c r="G542" s="4"/>
      <c r="H542" s="3"/>
      <c r="I542" s="4"/>
      <c r="J542" s="4"/>
      <c r="K542" s="4"/>
      <c r="L542" s="4"/>
      <c r="M542" s="4"/>
      <c r="N542" s="4"/>
      <c r="O542" s="4"/>
      <c r="P542" s="4"/>
      <c r="Q542" s="4"/>
      <c r="R542" s="4"/>
      <c r="S542" s="4"/>
      <c r="T542" s="4"/>
      <c r="U542" s="4"/>
      <c r="V542" s="4"/>
      <c r="W542" s="4"/>
      <c r="X542" s="4"/>
      <c r="Y542" s="4"/>
      <c r="Z542" s="4"/>
      <c r="AA542" s="4"/>
      <c r="AB542" s="4"/>
      <c r="AC542" s="4"/>
      <c r="AD542" s="4"/>
      <c r="AE542" s="4"/>
    </row>
    <row r="543" spans="1:31" x14ac:dyDescent="0.25">
      <c r="A543" s="38"/>
      <c r="B543" s="15"/>
      <c r="C543" s="3"/>
      <c r="D543" s="3"/>
      <c r="E543" s="4"/>
      <c r="F543" s="3"/>
      <c r="G543" s="4"/>
      <c r="H543" s="3"/>
      <c r="I543" s="4"/>
      <c r="J543" s="4"/>
      <c r="K543" s="4"/>
      <c r="L543" s="4"/>
      <c r="M543" s="4"/>
      <c r="N543" s="4"/>
      <c r="O543" s="4"/>
      <c r="P543" s="4"/>
      <c r="Q543" s="4"/>
      <c r="R543" s="4"/>
      <c r="S543" s="4"/>
      <c r="T543" s="4"/>
      <c r="U543" s="4"/>
      <c r="V543" s="4"/>
      <c r="W543" s="4"/>
      <c r="X543" s="4"/>
      <c r="Y543" s="4"/>
      <c r="Z543" s="4"/>
      <c r="AA543" s="4"/>
      <c r="AB543" s="4"/>
      <c r="AC543" s="4"/>
      <c r="AD543" s="4"/>
      <c r="AE543" s="4"/>
    </row>
    <row r="544" spans="1:31" x14ac:dyDescent="0.25">
      <c r="A544" s="38"/>
      <c r="B544" s="15"/>
      <c r="C544" s="3"/>
      <c r="D544" s="3"/>
      <c r="E544" s="4"/>
      <c r="F544" s="3"/>
      <c r="G544" s="4"/>
      <c r="H544" s="3"/>
      <c r="I544" s="4"/>
      <c r="J544" s="4"/>
      <c r="K544" s="4"/>
      <c r="L544" s="4"/>
      <c r="M544" s="4"/>
      <c r="N544" s="4"/>
      <c r="O544" s="4"/>
      <c r="P544" s="4"/>
      <c r="Q544" s="4"/>
      <c r="R544" s="4"/>
      <c r="S544" s="4"/>
      <c r="T544" s="4"/>
      <c r="U544" s="4"/>
      <c r="V544" s="4"/>
      <c r="W544" s="4"/>
      <c r="X544" s="4"/>
      <c r="Y544" s="4"/>
      <c r="Z544" s="4"/>
      <c r="AA544" s="4"/>
      <c r="AB544" s="4"/>
      <c r="AC544" s="4"/>
      <c r="AD544" s="4"/>
      <c r="AE544" s="4"/>
    </row>
    <row r="545" spans="1:31" x14ac:dyDescent="0.25">
      <c r="A545" s="38"/>
      <c r="B545" s="15"/>
      <c r="C545" s="3"/>
      <c r="D545" s="3"/>
      <c r="E545" s="4"/>
      <c r="F545" s="3"/>
      <c r="G545" s="4"/>
      <c r="H545" s="3"/>
      <c r="I545" s="4"/>
      <c r="J545" s="4"/>
      <c r="K545" s="4"/>
      <c r="L545" s="4"/>
      <c r="M545" s="4"/>
      <c r="N545" s="4"/>
      <c r="O545" s="4"/>
      <c r="P545" s="4"/>
      <c r="Q545" s="4"/>
      <c r="R545" s="4"/>
      <c r="S545" s="4"/>
      <c r="T545" s="4"/>
      <c r="U545" s="4"/>
      <c r="V545" s="4"/>
      <c r="W545" s="4"/>
      <c r="X545" s="4"/>
      <c r="Y545" s="4"/>
      <c r="Z545" s="4"/>
      <c r="AA545" s="4"/>
      <c r="AB545" s="4"/>
      <c r="AC545" s="4"/>
      <c r="AD545" s="4"/>
      <c r="AE545" s="4"/>
    </row>
    <row r="546" spans="1:31" x14ac:dyDescent="0.25">
      <c r="A546" s="38"/>
      <c r="B546" s="15"/>
      <c r="C546" s="3"/>
      <c r="D546" s="3"/>
      <c r="E546" s="4"/>
      <c r="F546" s="3"/>
      <c r="G546" s="4"/>
      <c r="H546" s="3"/>
      <c r="I546" s="4"/>
      <c r="J546" s="4"/>
      <c r="K546" s="4"/>
      <c r="L546" s="4"/>
      <c r="M546" s="4"/>
      <c r="N546" s="4"/>
      <c r="O546" s="4"/>
      <c r="P546" s="4"/>
      <c r="Q546" s="4"/>
      <c r="R546" s="4"/>
      <c r="S546" s="4"/>
      <c r="T546" s="4"/>
      <c r="U546" s="4"/>
      <c r="V546" s="4"/>
      <c r="W546" s="4"/>
      <c r="X546" s="4"/>
      <c r="Y546" s="4"/>
      <c r="Z546" s="4"/>
      <c r="AA546" s="4"/>
      <c r="AB546" s="4"/>
      <c r="AC546" s="4"/>
      <c r="AD546" s="4"/>
      <c r="AE546" s="4"/>
    </row>
    <row r="547" spans="1:31" x14ac:dyDescent="0.25">
      <c r="A547" s="38"/>
      <c r="B547" s="15"/>
      <c r="C547" s="3"/>
      <c r="D547" s="3"/>
      <c r="E547" s="4"/>
      <c r="F547" s="3"/>
      <c r="G547" s="4"/>
      <c r="H547" s="3"/>
      <c r="I547" s="4"/>
      <c r="J547" s="4"/>
      <c r="K547" s="4"/>
      <c r="L547" s="4"/>
      <c r="M547" s="4"/>
      <c r="N547" s="4"/>
      <c r="O547" s="4"/>
      <c r="P547" s="4"/>
      <c r="Q547" s="4"/>
      <c r="R547" s="4"/>
      <c r="S547" s="4"/>
      <c r="T547" s="4"/>
      <c r="U547" s="4"/>
      <c r="V547" s="4"/>
      <c r="W547" s="4"/>
      <c r="X547" s="4"/>
      <c r="Y547" s="4"/>
      <c r="Z547" s="4"/>
      <c r="AA547" s="4"/>
      <c r="AB547" s="4"/>
      <c r="AC547" s="4"/>
      <c r="AD547" s="4"/>
      <c r="AE547" s="4"/>
    </row>
    <row r="548" spans="1:31" x14ac:dyDescent="0.25">
      <c r="A548" s="38"/>
      <c r="B548" s="15"/>
      <c r="C548" s="3"/>
      <c r="D548" s="3"/>
      <c r="E548" s="4"/>
      <c r="F548" s="3"/>
      <c r="G548" s="4"/>
      <c r="H548" s="3"/>
      <c r="I548" s="4"/>
      <c r="J548" s="4"/>
      <c r="K548" s="4"/>
      <c r="L548" s="4"/>
      <c r="M548" s="4"/>
      <c r="N548" s="4"/>
      <c r="O548" s="4"/>
      <c r="P548" s="4"/>
      <c r="Q548" s="4"/>
      <c r="R548" s="4"/>
      <c r="S548" s="4"/>
      <c r="T548" s="4"/>
      <c r="U548" s="4"/>
      <c r="V548" s="4"/>
      <c r="W548" s="4"/>
      <c r="X548" s="4"/>
      <c r="Y548" s="4"/>
      <c r="Z548" s="4"/>
      <c r="AA548" s="4"/>
      <c r="AB548" s="4"/>
      <c r="AC548" s="4"/>
      <c r="AD548" s="4"/>
      <c r="AE548" s="4"/>
    </row>
    <row r="549" spans="1:31" x14ac:dyDescent="0.25">
      <c r="A549" s="38"/>
      <c r="B549" s="15"/>
      <c r="C549" s="3"/>
      <c r="D549" s="3"/>
      <c r="E549" s="4"/>
      <c r="F549" s="3"/>
      <c r="G549" s="4"/>
      <c r="H549" s="3"/>
      <c r="I549" s="4"/>
      <c r="J549" s="4"/>
      <c r="K549" s="4"/>
      <c r="L549" s="4"/>
      <c r="M549" s="4"/>
      <c r="N549" s="4"/>
      <c r="O549" s="4"/>
      <c r="P549" s="4"/>
      <c r="Q549" s="4"/>
      <c r="R549" s="4"/>
      <c r="S549" s="4"/>
      <c r="T549" s="4"/>
      <c r="U549" s="4"/>
      <c r="V549" s="4"/>
      <c r="W549" s="4"/>
      <c r="X549" s="4"/>
      <c r="Y549" s="4"/>
      <c r="Z549" s="4"/>
      <c r="AA549" s="4"/>
      <c r="AB549" s="4"/>
      <c r="AC549" s="4"/>
      <c r="AD549" s="4"/>
      <c r="AE549" s="4"/>
    </row>
    <row r="550" spans="1:31" x14ac:dyDescent="0.25">
      <c r="A550" s="38"/>
      <c r="B550" s="15"/>
      <c r="C550" s="3"/>
      <c r="D550" s="3"/>
      <c r="E550" s="4"/>
      <c r="F550" s="3"/>
      <c r="G550" s="4"/>
      <c r="H550" s="3"/>
      <c r="I550" s="4"/>
      <c r="J550" s="4"/>
      <c r="K550" s="4"/>
      <c r="L550" s="4"/>
      <c r="M550" s="4"/>
      <c r="N550" s="4"/>
      <c r="O550" s="4"/>
      <c r="P550" s="4"/>
      <c r="Q550" s="4"/>
      <c r="R550" s="4"/>
      <c r="S550" s="4"/>
      <c r="T550" s="4"/>
      <c r="U550" s="4"/>
      <c r="V550" s="4"/>
      <c r="W550" s="4"/>
      <c r="X550" s="4"/>
      <c r="Y550" s="4"/>
      <c r="Z550" s="4"/>
      <c r="AA550" s="4"/>
      <c r="AB550" s="4"/>
      <c r="AC550" s="4"/>
      <c r="AD550" s="4"/>
      <c r="AE550" s="4"/>
    </row>
    <row r="551" spans="1:31" x14ac:dyDescent="0.25">
      <c r="A551" s="38"/>
      <c r="B551" s="15"/>
      <c r="C551" s="3"/>
      <c r="D551" s="3"/>
      <c r="E551" s="4"/>
      <c r="F551" s="3"/>
      <c r="G551" s="4"/>
      <c r="H551" s="3"/>
      <c r="I551" s="4"/>
      <c r="J551" s="4"/>
      <c r="K551" s="4"/>
      <c r="L551" s="4"/>
      <c r="M551" s="4"/>
      <c r="N551" s="4"/>
      <c r="O551" s="4"/>
      <c r="P551" s="4"/>
      <c r="Q551" s="4"/>
      <c r="R551" s="4"/>
      <c r="S551" s="4"/>
      <c r="T551" s="4"/>
      <c r="U551" s="4"/>
      <c r="V551" s="4"/>
      <c r="W551" s="4"/>
      <c r="X551" s="4"/>
      <c r="Y551" s="4"/>
      <c r="Z551" s="4"/>
      <c r="AA551" s="4"/>
      <c r="AB551" s="4"/>
      <c r="AC551" s="4"/>
      <c r="AD551" s="4"/>
      <c r="AE551" s="4"/>
    </row>
    <row r="552" spans="1:31" x14ac:dyDescent="0.25">
      <c r="A552" s="38"/>
      <c r="B552" s="15"/>
      <c r="C552" s="3"/>
      <c r="D552" s="3"/>
      <c r="E552" s="4"/>
      <c r="F552" s="3"/>
      <c r="G552" s="4"/>
      <c r="H552" s="3"/>
      <c r="I552" s="4"/>
      <c r="J552" s="4"/>
      <c r="K552" s="4"/>
      <c r="L552" s="4"/>
      <c r="M552" s="4"/>
      <c r="N552" s="4"/>
      <c r="O552" s="4"/>
      <c r="P552" s="4"/>
      <c r="Q552" s="4"/>
      <c r="R552" s="4"/>
      <c r="S552" s="4"/>
      <c r="T552" s="4"/>
      <c r="U552" s="4"/>
      <c r="V552" s="4"/>
      <c r="W552" s="4"/>
      <c r="X552" s="4"/>
      <c r="Y552" s="4"/>
      <c r="Z552" s="4"/>
      <c r="AA552" s="4"/>
      <c r="AB552" s="4"/>
      <c r="AC552" s="4"/>
      <c r="AD552" s="4"/>
      <c r="AE552" s="4"/>
    </row>
    <row r="553" spans="1:31" x14ac:dyDescent="0.25">
      <c r="A553" s="38"/>
      <c r="B553" s="15"/>
      <c r="C553" s="3"/>
      <c r="D553" s="3"/>
      <c r="E553" s="4"/>
      <c r="F553" s="3"/>
      <c r="G553" s="4"/>
      <c r="H553" s="3"/>
      <c r="I553" s="4"/>
      <c r="J553" s="4"/>
      <c r="K553" s="4"/>
      <c r="L553" s="4"/>
      <c r="M553" s="4"/>
      <c r="N553" s="4"/>
      <c r="O553" s="4"/>
      <c r="P553" s="4"/>
      <c r="Q553" s="4"/>
      <c r="R553" s="4"/>
      <c r="S553" s="4"/>
      <c r="T553" s="4"/>
      <c r="U553" s="4"/>
      <c r="V553" s="4"/>
      <c r="W553" s="4"/>
      <c r="X553" s="4"/>
      <c r="Y553" s="4"/>
      <c r="Z553" s="4"/>
      <c r="AA553" s="4"/>
      <c r="AB553" s="4"/>
      <c r="AC553" s="4"/>
      <c r="AD553" s="4"/>
      <c r="AE553" s="4"/>
    </row>
    <row r="554" spans="1:31" x14ac:dyDescent="0.25">
      <c r="A554" s="38"/>
      <c r="B554" s="15"/>
      <c r="C554" s="3"/>
      <c r="D554" s="3"/>
      <c r="E554" s="4"/>
      <c r="F554" s="3"/>
      <c r="G554" s="4"/>
      <c r="H554" s="3"/>
      <c r="I554" s="4"/>
      <c r="J554" s="4"/>
      <c r="K554" s="4"/>
      <c r="L554" s="4"/>
      <c r="M554" s="4"/>
      <c r="N554" s="4"/>
      <c r="O554" s="4"/>
      <c r="P554" s="4"/>
      <c r="Q554" s="4"/>
      <c r="R554" s="4"/>
      <c r="S554" s="4"/>
      <c r="T554" s="4"/>
      <c r="U554" s="4"/>
      <c r="V554" s="4"/>
      <c r="W554" s="4"/>
      <c r="X554" s="4"/>
      <c r="Y554" s="4"/>
      <c r="Z554" s="4"/>
      <c r="AA554" s="4"/>
      <c r="AB554" s="4"/>
      <c r="AC554" s="4"/>
      <c r="AD554" s="4"/>
      <c r="AE554" s="4"/>
    </row>
    <row r="555" spans="1:31" x14ac:dyDescent="0.25">
      <c r="A555" s="38"/>
      <c r="B555" s="15"/>
      <c r="C555" s="3"/>
      <c r="D555" s="3"/>
      <c r="E555" s="4"/>
      <c r="F555" s="3"/>
      <c r="G555" s="4"/>
      <c r="H555" s="3"/>
      <c r="I555" s="4"/>
      <c r="J555" s="4"/>
      <c r="K555" s="4"/>
      <c r="L555" s="4"/>
      <c r="M555" s="4"/>
      <c r="N555" s="4"/>
      <c r="O555" s="4"/>
      <c r="P555" s="4"/>
      <c r="Q555" s="4"/>
      <c r="R555" s="4"/>
      <c r="S555" s="4"/>
      <c r="T555" s="4"/>
      <c r="U555" s="4"/>
      <c r="V555" s="4"/>
      <c r="W555" s="4"/>
      <c r="X555" s="4"/>
      <c r="Y555" s="4"/>
      <c r="Z555" s="4"/>
      <c r="AA555" s="4"/>
      <c r="AB555" s="4"/>
      <c r="AC555" s="4"/>
      <c r="AD555" s="4"/>
      <c r="AE555" s="4"/>
    </row>
    <row r="556" spans="1:31" x14ac:dyDescent="0.25">
      <c r="A556" s="38"/>
      <c r="B556" s="15"/>
      <c r="C556" s="3"/>
      <c r="D556" s="3"/>
      <c r="E556" s="4"/>
      <c r="F556" s="3"/>
      <c r="G556" s="4"/>
      <c r="H556" s="3"/>
      <c r="I556" s="4"/>
      <c r="J556" s="4"/>
      <c r="K556" s="4"/>
      <c r="L556" s="4"/>
      <c r="M556" s="4"/>
      <c r="N556" s="4"/>
      <c r="O556" s="4"/>
      <c r="P556" s="4"/>
      <c r="Q556" s="4"/>
      <c r="R556" s="4"/>
      <c r="S556" s="4"/>
      <c r="T556" s="4"/>
      <c r="U556" s="4"/>
      <c r="V556" s="4"/>
      <c r="W556" s="4"/>
      <c r="X556" s="4"/>
      <c r="Y556" s="4"/>
      <c r="Z556" s="4"/>
      <c r="AA556" s="4"/>
      <c r="AB556" s="4"/>
      <c r="AC556" s="4"/>
      <c r="AD556" s="4"/>
      <c r="AE556" s="4"/>
    </row>
    <row r="557" spans="1:31" x14ac:dyDescent="0.25">
      <c r="A557" s="38"/>
      <c r="B557" s="15"/>
      <c r="C557" s="3"/>
      <c r="D557" s="3"/>
      <c r="E557" s="4"/>
      <c r="F557" s="3"/>
      <c r="G557" s="4"/>
      <c r="H557" s="3"/>
      <c r="I557" s="4"/>
      <c r="J557" s="4"/>
      <c r="K557" s="4"/>
      <c r="L557" s="4"/>
      <c r="M557" s="4"/>
      <c r="N557" s="4"/>
      <c r="O557" s="4"/>
      <c r="P557" s="4"/>
      <c r="Q557" s="4"/>
      <c r="R557" s="4"/>
      <c r="S557" s="4"/>
      <c r="T557" s="4"/>
      <c r="U557" s="4"/>
      <c r="V557" s="4"/>
      <c r="W557" s="4"/>
      <c r="X557" s="4"/>
      <c r="Y557" s="4"/>
      <c r="Z557" s="4"/>
      <c r="AA557" s="4"/>
      <c r="AB557" s="4"/>
      <c r="AC557" s="4"/>
      <c r="AD557" s="4"/>
      <c r="AE557" s="4"/>
    </row>
    <row r="558" spans="1:31" x14ac:dyDescent="0.25">
      <c r="A558" s="38"/>
      <c r="B558" s="15"/>
      <c r="C558" s="3"/>
      <c r="D558" s="3"/>
      <c r="E558" s="4"/>
      <c r="F558" s="3"/>
      <c r="G558" s="4"/>
      <c r="H558" s="3"/>
      <c r="I558" s="4"/>
      <c r="J558" s="4"/>
      <c r="K558" s="4"/>
      <c r="L558" s="4"/>
      <c r="M558" s="4"/>
      <c r="N558" s="4"/>
      <c r="O558" s="4"/>
      <c r="P558" s="4"/>
      <c r="Q558" s="4"/>
      <c r="R558" s="4"/>
      <c r="S558" s="4"/>
      <c r="T558" s="4"/>
      <c r="U558" s="4"/>
      <c r="V558" s="4"/>
      <c r="W558" s="4"/>
      <c r="X558" s="4"/>
      <c r="Y558" s="4"/>
      <c r="Z558" s="4"/>
      <c r="AA558" s="4"/>
      <c r="AB558" s="4"/>
      <c r="AC558" s="4"/>
      <c r="AD558" s="4"/>
      <c r="AE558" s="4"/>
    </row>
    <row r="559" spans="1:31" x14ac:dyDescent="0.25">
      <c r="A559" s="38"/>
      <c r="B559" s="15"/>
      <c r="C559" s="3"/>
      <c r="D559" s="3"/>
      <c r="E559" s="4"/>
      <c r="F559" s="3"/>
      <c r="G559" s="4"/>
      <c r="H559" s="3"/>
      <c r="I559" s="4"/>
      <c r="J559" s="4"/>
      <c r="K559" s="4"/>
      <c r="L559" s="4"/>
      <c r="M559" s="4"/>
      <c r="N559" s="4"/>
      <c r="O559" s="4"/>
      <c r="P559" s="4"/>
      <c r="Q559" s="4"/>
      <c r="R559" s="4"/>
      <c r="S559" s="4"/>
      <c r="T559" s="4"/>
      <c r="U559" s="4"/>
      <c r="V559" s="4"/>
      <c r="W559" s="4"/>
      <c r="X559" s="4"/>
      <c r="Y559" s="4"/>
      <c r="Z559" s="4"/>
      <c r="AA559" s="4"/>
      <c r="AB559" s="4"/>
      <c r="AC559" s="4"/>
      <c r="AD559" s="4"/>
      <c r="AE559" s="4"/>
    </row>
    <row r="560" spans="1:31" x14ac:dyDescent="0.25">
      <c r="A560" s="38"/>
      <c r="B560" s="15"/>
      <c r="C560" s="3"/>
      <c r="D560" s="3"/>
      <c r="E560" s="4"/>
      <c r="F560" s="3"/>
      <c r="G560" s="4"/>
      <c r="H560" s="3"/>
      <c r="I560" s="4"/>
      <c r="J560" s="4"/>
      <c r="K560" s="4"/>
      <c r="L560" s="4"/>
      <c r="M560" s="4"/>
      <c r="N560" s="4"/>
      <c r="O560" s="4"/>
      <c r="P560" s="4"/>
      <c r="Q560" s="4"/>
      <c r="R560" s="4"/>
      <c r="S560" s="4"/>
      <c r="T560" s="4"/>
      <c r="U560" s="4"/>
      <c r="V560" s="4"/>
      <c r="W560" s="4"/>
      <c r="X560" s="4"/>
      <c r="Y560" s="4"/>
      <c r="Z560" s="4"/>
      <c r="AA560" s="4"/>
      <c r="AB560" s="4"/>
      <c r="AC560" s="4"/>
      <c r="AD560" s="4"/>
      <c r="AE560" s="4"/>
    </row>
    <row r="561" spans="1:31" x14ac:dyDescent="0.25">
      <c r="A561" s="38"/>
      <c r="B561" s="15"/>
      <c r="C561" s="3"/>
      <c r="D561" s="3"/>
      <c r="E561" s="4"/>
      <c r="F561" s="3"/>
      <c r="G561" s="4"/>
      <c r="H561" s="3"/>
      <c r="I561" s="4"/>
      <c r="J561" s="4"/>
      <c r="K561" s="4"/>
      <c r="L561" s="4"/>
      <c r="M561" s="4"/>
      <c r="N561" s="4"/>
      <c r="O561" s="4"/>
      <c r="P561" s="4"/>
      <c r="Q561" s="4"/>
      <c r="R561" s="4"/>
      <c r="S561" s="4"/>
      <c r="T561" s="4"/>
      <c r="U561" s="4"/>
      <c r="V561" s="4"/>
      <c r="W561" s="4"/>
      <c r="X561" s="4"/>
      <c r="Y561" s="4"/>
      <c r="Z561" s="4"/>
      <c r="AA561" s="4"/>
      <c r="AB561" s="4"/>
      <c r="AC561" s="4"/>
      <c r="AD561" s="4"/>
      <c r="AE561" s="4"/>
    </row>
    <row r="562" spans="1:31" x14ac:dyDescent="0.25">
      <c r="A562" s="38"/>
      <c r="B562" s="15"/>
      <c r="C562" s="3"/>
      <c r="D562" s="3"/>
      <c r="E562" s="4"/>
      <c r="F562" s="3"/>
      <c r="G562" s="4"/>
      <c r="H562" s="3"/>
      <c r="I562" s="4"/>
      <c r="J562" s="4"/>
      <c r="K562" s="4"/>
      <c r="L562" s="4"/>
      <c r="M562" s="4"/>
      <c r="N562" s="4"/>
      <c r="O562" s="4"/>
      <c r="P562" s="4"/>
      <c r="Q562" s="4"/>
      <c r="R562" s="4"/>
      <c r="S562" s="4"/>
      <c r="T562" s="4"/>
      <c r="U562" s="4"/>
      <c r="V562" s="4"/>
      <c r="W562" s="4"/>
      <c r="X562" s="4"/>
      <c r="Y562" s="4"/>
      <c r="Z562" s="4"/>
      <c r="AA562" s="4"/>
      <c r="AB562" s="4"/>
      <c r="AC562" s="4"/>
      <c r="AD562" s="4"/>
      <c r="AE562" s="4"/>
    </row>
    <row r="563" spans="1:31" x14ac:dyDescent="0.25">
      <c r="A563" s="38"/>
      <c r="B563" s="15"/>
      <c r="C563" s="3"/>
      <c r="D563" s="3"/>
      <c r="E563" s="4"/>
      <c r="F563" s="3"/>
      <c r="G563" s="4"/>
      <c r="H563" s="3"/>
      <c r="I563" s="4"/>
      <c r="J563" s="4"/>
      <c r="K563" s="4"/>
      <c r="L563" s="4"/>
      <c r="M563" s="4"/>
      <c r="N563" s="4"/>
      <c r="O563" s="4"/>
      <c r="P563" s="4"/>
      <c r="Q563" s="4"/>
      <c r="R563" s="4"/>
      <c r="S563" s="4"/>
      <c r="T563" s="4"/>
      <c r="U563" s="4"/>
      <c r="V563" s="4"/>
      <c r="W563" s="4"/>
      <c r="X563" s="4"/>
      <c r="Y563" s="4"/>
      <c r="Z563" s="4"/>
      <c r="AA563" s="4"/>
      <c r="AB563" s="4"/>
      <c r="AC563" s="4"/>
      <c r="AD563" s="4"/>
      <c r="AE563" s="4"/>
    </row>
    <row r="564" spans="1:31" x14ac:dyDescent="0.25">
      <c r="A564" s="38"/>
      <c r="B564" s="15"/>
      <c r="C564" s="3"/>
      <c r="D564" s="3"/>
      <c r="E564" s="4"/>
      <c r="F564" s="3"/>
      <c r="G564" s="4"/>
      <c r="H564" s="3"/>
      <c r="I564" s="4"/>
      <c r="J564" s="4"/>
      <c r="K564" s="4"/>
      <c r="L564" s="4"/>
      <c r="M564" s="4"/>
      <c r="N564" s="4"/>
      <c r="O564" s="4"/>
      <c r="P564" s="4"/>
      <c r="Q564" s="4"/>
      <c r="R564" s="4"/>
      <c r="S564" s="4"/>
      <c r="T564" s="4"/>
      <c r="U564" s="4"/>
      <c r="V564" s="4"/>
      <c r="W564" s="4"/>
      <c r="X564" s="4"/>
      <c r="Y564" s="4"/>
      <c r="Z564" s="4"/>
      <c r="AA564" s="4"/>
      <c r="AB564" s="4"/>
      <c r="AC564" s="4"/>
      <c r="AD564" s="4"/>
      <c r="AE564" s="4"/>
    </row>
    <row r="565" spans="1:31" x14ac:dyDescent="0.25">
      <c r="A565" s="38"/>
      <c r="B565" s="15"/>
      <c r="C565" s="3"/>
      <c r="D565" s="3"/>
      <c r="E565" s="4"/>
      <c r="F565" s="3"/>
      <c r="G565" s="4"/>
      <c r="H565" s="3"/>
      <c r="I565" s="4"/>
      <c r="J565" s="4"/>
      <c r="K565" s="4"/>
      <c r="L565" s="4"/>
      <c r="M565" s="4"/>
      <c r="N565" s="4"/>
      <c r="O565" s="4"/>
      <c r="P565" s="4"/>
      <c r="Q565" s="4"/>
      <c r="R565" s="4"/>
      <c r="S565" s="4"/>
      <c r="T565" s="4"/>
      <c r="U565" s="4"/>
      <c r="V565" s="4"/>
      <c r="W565" s="4"/>
      <c r="X565" s="4"/>
      <c r="Y565" s="4"/>
      <c r="Z565" s="4"/>
      <c r="AA565" s="4"/>
      <c r="AB565" s="4"/>
      <c r="AC565" s="4"/>
      <c r="AD565" s="4"/>
      <c r="AE565" s="4"/>
    </row>
    <row r="566" spans="1:31" x14ac:dyDescent="0.25">
      <c r="A566" s="38"/>
      <c r="B566" s="15"/>
      <c r="C566" s="3"/>
      <c r="D566" s="3"/>
      <c r="E566" s="4"/>
      <c r="F566" s="3"/>
      <c r="G566" s="4"/>
      <c r="H566" s="3"/>
      <c r="I566" s="4"/>
      <c r="J566" s="4"/>
      <c r="K566" s="4"/>
      <c r="L566" s="4"/>
      <c r="M566" s="4"/>
      <c r="N566" s="4"/>
      <c r="O566" s="4"/>
      <c r="P566" s="4"/>
      <c r="Q566" s="4"/>
      <c r="R566" s="4"/>
      <c r="S566" s="4"/>
      <c r="T566" s="4"/>
      <c r="U566" s="4"/>
      <c r="V566" s="4"/>
      <c r="W566" s="4"/>
      <c r="X566" s="4"/>
      <c r="Y566" s="4"/>
      <c r="Z566" s="4"/>
      <c r="AA566" s="4"/>
      <c r="AB566" s="4"/>
      <c r="AC566" s="4"/>
      <c r="AD566" s="4"/>
      <c r="AE566" s="4"/>
    </row>
    <row r="567" spans="1:31" x14ac:dyDescent="0.25">
      <c r="A567" s="38"/>
      <c r="B567" s="15"/>
      <c r="C567" s="3"/>
      <c r="D567" s="3"/>
      <c r="E567" s="4"/>
      <c r="F567" s="3"/>
      <c r="G567" s="4"/>
      <c r="H567" s="3"/>
      <c r="I567" s="4"/>
      <c r="J567" s="4"/>
      <c r="K567" s="4"/>
      <c r="L567" s="4"/>
      <c r="M567" s="4"/>
      <c r="N567" s="4"/>
      <c r="O567" s="4"/>
      <c r="P567" s="4"/>
      <c r="Q567" s="4"/>
      <c r="R567" s="4"/>
      <c r="S567" s="4"/>
      <c r="T567" s="4"/>
      <c r="U567" s="4"/>
      <c r="V567" s="4"/>
      <c r="W567" s="4"/>
      <c r="X567" s="4"/>
      <c r="Y567" s="4"/>
      <c r="Z567" s="4"/>
      <c r="AA567" s="4"/>
      <c r="AB567" s="4"/>
      <c r="AC567" s="4"/>
      <c r="AD567" s="4"/>
      <c r="AE567" s="4"/>
    </row>
    <row r="568" spans="1:31" x14ac:dyDescent="0.25">
      <c r="A568" s="38"/>
      <c r="B568" s="15"/>
      <c r="C568" s="3"/>
      <c r="D568" s="3"/>
      <c r="E568" s="4"/>
      <c r="F568" s="3"/>
      <c r="G568" s="4"/>
      <c r="H568" s="3"/>
      <c r="I568" s="4"/>
      <c r="J568" s="4"/>
      <c r="K568" s="4"/>
      <c r="L568" s="4"/>
      <c r="M568" s="4"/>
      <c r="N568" s="4"/>
      <c r="O568" s="4"/>
      <c r="P568" s="4"/>
      <c r="Q568" s="4"/>
      <c r="R568" s="4"/>
      <c r="S568" s="4"/>
      <c r="T568" s="4"/>
      <c r="U568" s="4"/>
      <c r="V568" s="4"/>
      <c r="W568" s="4"/>
      <c r="X568" s="4"/>
      <c r="Y568" s="4"/>
      <c r="Z568" s="4"/>
      <c r="AA568" s="4"/>
      <c r="AB568" s="4"/>
      <c r="AC568" s="4"/>
      <c r="AD568" s="4"/>
      <c r="AE568" s="4"/>
    </row>
    <row r="569" spans="1:31" x14ac:dyDescent="0.25">
      <c r="A569" s="38"/>
      <c r="B569" s="15"/>
      <c r="C569" s="3"/>
      <c r="D569" s="3"/>
      <c r="E569" s="4"/>
      <c r="F569" s="3"/>
      <c r="G569" s="4"/>
      <c r="H569" s="3"/>
      <c r="I569" s="4"/>
      <c r="J569" s="4"/>
      <c r="K569" s="4"/>
      <c r="L569" s="4"/>
      <c r="M569" s="4"/>
      <c r="N569" s="4"/>
      <c r="O569" s="4"/>
      <c r="P569" s="4"/>
      <c r="Q569" s="4"/>
      <c r="R569" s="4"/>
      <c r="S569" s="4"/>
      <c r="T569" s="4"/>
      <c r="U569" s="4"/>
      <c r="V569" s="4"/>
      <c r="W569" s="4"/>
      <c r="X569" s="4"/>
      <c r="Y569" s="4"/>
      <c r="Z569" s="4"/>
      <c r="AA569" s="4"/>
      <c r="AB569" s="4"/>
      <c r="AC569" s="4"/>
      <c r="AD569" s="4"/>
      <c r="AE569" s="4"/>
    </row>
    <row r="570" spans="1:31" x14ac:dyDescent="0.25">
      <c r="A570" s="38"/>
      <c r="B570" s="15"/>
      <c r="C570" s="3"/>
      <c r="D570" s="3"/>
      <c r="E570" s="4"/>
      <c r="F570" s="3"/>
      <c r="G570" s="4"/>
      <c r="H570" s="3"/>
      <c r="I570" s="4"/>
      <c r="J570" s="4"/>
      <c r="K570" s="4"/>
      <c r="L570" s="4"/>
      <c r="M570" s="4"/>
      <c r="N570" s="4"/>
      <c r="O570" s="4"/>
      <c r="P570" s="4"/>
      <c r="Q570" s="4"/>
      <c r="R570" s="4"/>
      <c r="S570" s="4"/>
      <c r="T570" s="4"/>
      <c r="U570" s="4"/>
      <c r="V570" s="4"/>
      <c r="W570" s="4"/>
      <c r="X570" s="4"/>
      <c r="Y570" s="4"/>
      <c r="Z570" s="4"/>
      <c r="AA570" s="4"/>
      <c r="AB570" s="4"/>
      <c r="AC570" s="4"/>
      <c r="AD570" s="4"/>
      <c r="AE570" s="4"/>
    </row>
    <row r="571" spans="1:31" x14ac:dyDescent="0.25">
      <c r="A571" s="38"/>
      <c r="B571" s="15"/>
      <c r="C571" s="3"/>
      <c r="D571" s="3"/>
      <c r="E571" s="4"/>
      <c r="F571" s="3"/>
      <c r="G571" s="4"/>
      <c r="H571" s="3"/>
      <c r="I571" s="4"/>
      <c r="J571" s="4"/>
      <c r="K571" s="4"/>
      <c r="L571" s="4"/>
      <c r="M571" s="4"/>
      <c r="N571" s="4"/>
      <c r="O571" s="4"/>
      <c r="P571" s="4"/>
      <c r="Q571" s="4"/>
      <c r="R571" s="4"/>
      <c r="S571" s="4"/>
      <c r="T571" s="4"/>
      <c r="U571" s="4"/>
      <c r="V571" s="4"/>
      <c r="W571" s="4"/>
      <c r="X571" s="4"/>
      <c r="Y571" s="4"/>
      <c r="Z571" s="4"/>
      <c r="AA571" s="4"/>
      <c r="AB571" s="4"/>
      <c r="AC571" s="4"/>
      <c r="AD571" s="4"/>
      <c r="AE571" s="4"/>
    </row>
    <row r="572" spans="1:31" x14ac:dyDescent="0.25">
      <c r="A572" s="38"/>
      <c r="B572" s="15"/>
      <c r="C572" s="3"/>
      <c r="D572" s="3"/>
      <c r="E572" s="4"/>
      <c r="F572" s="3"/>
      <c r="G572" s="4"/>
      <c r="H572" s="3"/>
      <c r="I572" s="4"/>
      <c r="J572" s="4"/>
      <c r="K572" s="4"/>
      <c r="L572" s="4"/>
      <c r="M572" s="4"/>
      <c r="N572" s="4"/>
      <c r="O572" s="4"/>
      <c r="P572" s="4"/>
      <c r="Q572" s="4"/>
      <c r="R572" s="4"/>
      <c r="S572" s="4"/>
      <c r="T572" s="4"/>
      <c r="U572" s="4"/>
      <c r="V572" s="4"/>
      <c r="W572" s="4"/>
      <c r="X572" s="4"/>
      <c r="Y572" s="4"/>
      <c r="Z572" s="4"/>
      <c r="AA572" s="4"/>
      <c r="AB572" s="4"/>
      <c r="AC572" s="4"/>
      <c r="AD572" s="4"/>
      <c r="AE572" s="4"/>
    </row>
    <row r="573" spans="1:31" x14ac:dyDescent="0.25">
      <c r="A573" s="38"/>
      <c r="B573" s="15"/>
      <c r="C573" s="3"/>
      <c r="D573" s="3"/>
      <c r="E573" s="4"/>
      <c r="F573" s="3"/>
      <c r="G573" s="4"/>
      <c r="H573" s="3"/>
      <c r="I573" s="4"/>
      <c r="J573" s="4"/>
      <c r="K573" s="4"/>
      <c r="L573" s="4"/>
      <c r="M573" s="4"/>
      <c r="N573" s="4"/>
      <c r="O573" s="4"/>
      <c r="P573" s="4"/>
      <c r="Q573" s="4"/>
      <c r="R573" s="4"/>
      <c r="S573" s="4"/>
      <c r="T573" s="4"/>
      <c r="U573" s="4"/>
      <c r="V573" s="4"/>
      <c r="W573" s="4"/>
      <c r="X573" s="4"/>
      <c r="Y573" s="4"/>
      <c r="Z573" s="4"/>
      <c r="AA573" s="4"/>
      <c r="AB573" s="4"/>
      <c r="AC573" s="4"/>
      <c r="AD573" s="4"/>
      <c r="AE573" s="4"/>
    </row>
    <row r="574" spans="1:31" x14ac:dyDescent="0.25">
      <c r="A574" s="38"/>
      <c r="B574" s="15"/>
      <c r="C574" s="3"/>
      <c r="D574" s="3"/>
      <c r="E574" s="4"/>
      <c r="F574" s="3"/>
      <c r="G574" s="4"/>
      <c r="H574" s="3"/>
      <c r="I574" s="4"/>
      <c r="J574" s="4"/>
      <c r="K574" s="4"/>
      <c r="L574" s="4"/>
      <c r="M574" s="4"/>
      <c r="N574" s="4"/>
      <c r="O574" s="4"/>
      <c r="P574" s="4"/>
      <c r="Q574" s="4"/>
      <c r="R574" s="4"/>
      <c r="S574" s="4"/>
      <c r="T574" s="4"/>
      <c r="U574" s="4"/>
      <c r="V574" s="4"/>
      <c r="W574" s="4"/>
      <c r="X574" s="4"/>
      <c r="Y574" s="4"/>
      <c r="Z574" s="4"/>
      <c r="AA574" s="4"/>
      <c r="AB574" s="4"/>
      <c r="AC574" s="4"/>
      <c r="AD574" s="4"/>
      <c r="AE574" s="4"/>
    </row>
    <row r="575" spans="1:31" x14ac:dyDescent="0.25">
      <c r="A575" s="38"/>
      <c r="B575" s="15"/>
      <c r="C575" s="3"/>
      <c r="D575" s="3"/>
      <c r="E575" s="4"/>
      <c r="F575" s="3"/>
      <c r="G575" s="4"/>
      <c r="H575" s="3"/>
      <c r="I575" s="4"/>
      <c r="J575" s="4"/>
      <c r="K575" s="4"/>
      <c r="L575" s="4"/>
      <c r="M575" s="4"/>
      <c r="N575" s="4"/>
      <c r="O575" s="4"/>
      <c r="P575" s="4"/>
      <c r="Q575" s="4"/>
      <c r="R575" s="4"/>
      <c r="S575" s="4"/>
      <c r="T575" s="4"/>
      <c r="U575" s="4"/>
      <c r="V575" s="4"/>
      <c r="W575" s="4"/>
      <c r="X575" s="4"/>
      <c r="Y575" s="4"/>
      <c r="Z575" s="4"/>
      <c r="AA575" s="4"/>
      <c r="AB575" s="4"/>
      <c r="AC575" s="4"/>
      <c r="AD575" s="4"/>
      <c r="AE575" s="4"/>
    </row>
    <row r="576" spans="1:31" x14ac:dyDescent="0.25">
      <c r="A576" s="38"/>
      <c r="B576" s="15"/>
      <c r="C576" s="3"/>
      <c r="D576" s="3"/>
      <c r="E576" s="4"/>
      <c r="F576" s="3"/>
      <c r="G576" s="4"/>
      <c r="H576" s="3"/>
      <c r="I576" s="4"/>
      <c r="J576" s="4"/>
      <c r="K576" s="4"/>
      <c r="L576" s="4"/>
      <c r="M576" s="4"/>
      <c r="N576" s="4"/>
      <c r="O576" s="4"/>
      <c r="P576" s="4"/>
      <c r="Q576" s="4"/>
      <c r="R576" s="4"/>
      <c r="S576" s="4"/>
      <c r="T576" s="4"/>
      <c r="U576" s="4"/>
      <c r="V576" s="4"/>
      <c r="W576" s="4"/>
      <c r="X576" s="4"/>
      <c r="Y576" s="4"/>
      <c r="Z576" s="4"/>
      <c r="AA576" s="4"/>
      <c r="AB576" s="4"/>
      <c r="AC576" s="4"/>
      <c r="AD576" s="4"/>
      <c r="AE576" s="4"/>
    </row>
    <row r="577" spans="1:31" x14ac:dyDescent="0.25">
      <c r="A577" s="38"/>
      <c r="B577" s="15"/>
      <c r="C577" s="3"/>
      <c r="D577" s="3"/>
      <c r="E577" s="4"/>
      <c r="F577" s="3"/>
      <c r="G577" s="4"/>
      <c r="H577" s="3"/>
      <c r="I577" s="4"/>
      <c r="J577" s="4"/>
      <c r="K577" s="4"/>
      <c r="L577" s="4"/>
      <c r="M577" s="4"/>
      <c r="N577" s="4"/>
      <c r="O577" s="4"/>
      <c r="P577" s="4"/>
      <c r="Q577" s="4"/>
      <c r="R577" s="4"/>
      <c r="S577" s="4"/>
      <c r="T577" s="4"/>
      <c r="U577" s="4"/>
      <c r="V577" s="4"/>
      <c r="W577" s="4"/>
      <c r="X577" s="4"/>
      <c r="Y577" s="4"/>
      <c r="Z577" s="4"/>
      <c r="AA577" s="4"/>
      <c r="AB577" s="4"/>
      <c r="AC577" s="4"/>
      <c r="AD577" s="4"/>
      <c r="AE577" s="4"/>
    </row>
    <row r="578" spans="1:31" x14ac:dyDescent="0.25">
      <c r="A578" s="38"/>
      <c r="B578" s="15"/>
      <c r="C578" s="3"/>
      <c r="D578" s="3"/>
      <c r="E578" s="4"/>
      <c r="F578" s="3"/>
      <c r="G578" s="4"/>
      <c r="H578" s="3"/>
      <c r="I578" s="4"/>
      <c r="J578" s="4"/>
      <c r="K578" s="4"/>
      <c r="L578" s="4"/>
      <c r="M578" s="4"/>
      <c r="N578" s="4"/>
      <c r="O578" s="4"/>
      <c r="P578" s="4"/>
      <c r="Q578" s="4"/>
      <c r="R578" s="4"/>
      <c r="S578" s="4"/>
      <c r="T578" s="4"/>
      <c r="U578" s="4"/>
      <c r="V578" s="4"/>
      <c r="W578" s="4"/>
      <c r="X578" s="4"/>
      <c r="Y578" s="4"/>
      <c r="Z578" s="4"/>
      <c r="AA578" s="4"/>
      <c r="AB578" s="4"/>
      <c r="AC578" s="4"/>
      <c r="AD578" s="4"/>
      <c r="AE578" s="4"/>
    </row>
    <row r="579" spans="1:31" x14ac:dyDescent="0.25">
      <c r="A579" s="38"/>
      <c r="B579" s="15"/>
      <c r="C579" s="3"/>
      <c r="D579" s="3"/>
      <c r="E579" s="4"/>
      <c r="F579" s="3"/>
      <c r="G579" s="4"/>
      <c r="H579" s="3"/>
      <c r="I579" s="4"/>
      <c r="J579" s="4"/>
      <c r="K579" s="4"/>
      <c r="L579" s="4"/>
      <c r="M579" s="4"/>
      <c r="N579" s="4"/>
      <c r="O579" s="4"/>
      <c r="P579" s="4"/>
      <c r="Q579" s="4"/>
      <c r="R579" s="4"/>
      <c r="S579" s="4"/>
      <c r="T579" s="4"/>
      <c r="U579" s="4"/>
      <c r="V579" s="4"/>
      <c r="W579" s="4"/>
      <c r="X579" s="4"/>
      <c r="Y579" s="4"/>
      <c r="Z579" s="4"/>
      <c r="AA579" s="4"/>
      <c r="AB579" s="4"/>
      <c r="AC579" s="4"/>
      <c r="AD579" s="4"/>
      <c r="AE579" s="4"/>
    </row>
    <row r="580" spans="1:31" x14ac:dyDescent="0.25">
      <c r="A580" s="38"/>
      <c r="B580" s="15"/>
      <c r="C580" s="3"/>
      <c r="D580" s="3"/>
      <c r="E580" s="4"/>
      <c r="F580" s="3"/>
      <c r="G580" s="4"/>
      <c r="H580" s="3"/>
      <c r="I580" s="4"/>
      <c r="J580" s="4"/>
      <c r="K580" s="4"/>
      <c r="L580" s="4"/>
      <c r="M580" s="4"/>
      <c r="N580" s="4"/>
      <c r="O580" s="4"/>
      <c r="P580" s="4"/>
      <c r="Q580" s="4"/>
      <c r="R580" s="4"/>
      <c r="S580" s="4"/>
      <c r="T580" s="4"/>
      <c r="U580" s="4"/>
      <c r="V580" s="4"/>
      <c r="W580" s="4"/>
      <c r="X580" s="4"/>
      <c r="Y580" s="4"/>
      <c r="Z580" s="4"/>
      <c r="AA580" s="4"/>
      <c r="AB580" s="4"/>
      <c r="AC580" s="4"/>
      <c r="AD580" s="4"/>
      <c r="AE580" s="4"/>
    </row>
    <row r="581" spans="1:31" x14ac:dyDescent="0.25">
      <c r="A581" s="38"/>
      <c r="B581" s="15"/>
      <c r="C581" s="3"/>
      <c r="D581" s="3"/>
      <c r="E581" s="4"/>
      <c r="F581" s="3"/>
      <c r="G581" s="4"/>
      <c r="H581" s="3"/>
      <c r="I581" s="4"/>
      <c r="J581" s="4"/>
      <c r="K581" s="4"/>
      <c r="L581" s="4"/>
      <c r="M581" s="4"/>
      <c r="N581" s="4"/>
      <c r="O581" s="4"/>
      <c r="P581" s="4"/>
      <c r="Q581" s="4"/>
      <c r="R581" s="4"/>
      <c r="S581" s="4"/>
      <c r="T581" s="4"/>
      <c r="U581" s="4"/>
      <c r="V581" s="4"/>
      <c r="W581" s="4"/>
      <c r="X581" s="4"/>
      <c r="Y581" s="4"/>
      <c r="Z581" s="4"/>
      <c r="AA581" s="4"/>
      <c r="AB581" s="4"/>
      <c r="AC581" s="4"/>
      <c r="AD581" s="4"/>
      <c r="AE581" s="4"/>
    </row>
    <row r="582" spans="1:31" x14ac:dyDescent="0.25">
      <c r="A582" s="38"/>
      <c r="B582" s="15"/>
      <c r="C582" s="3"/>
      <c r="D582" s="3"/>
      <c r="E582" s="4"/>
      <c r="F582" s="3"/>
      <c r="G582" s="4"/>
      <c r="H582" s="3"/>
      <c r="I582" s="4"/>
      <c r="J582" s="4"/>
      <c r="K582" s="4"/>
      <c r="L582" s="4"/>
      <c r="M582" s="4"/>
      <c r="N582" s="4"/>
      <c r="O582" s="4"/>
      <c r="P582" s="4"/>
      <c r="Q582" s="4"/>
      <c r="R582" s="4"/>
      <c r="S582" s="4"/>
      <c r="T582" s="4"/>
      <c r="U582" s="4"/>
      <c r="V582" s="4"/>
      <c r="W582" s="4"/>
      <c r="X582" s="4"/>
      <c r="Y582" s="4"/>
      <c r="Z582" s="4"/>
      <c r="AA582" s="4"/>
      <c r="AB582" s="4"/>
      <c r="AC582" s="4"/>
      <c r="AD582" s="4"/>
      <c r="AE582" s="4"/>
    </row>
    <row r="583" spans="1:31" x14ac:dyDescent="0.25">
      <c r="A583" s="38"/>
      <c r="B583" s="15"/>
      <c r="C583" s="3"/>
      <c r="D583" s="3"/>
      <c r="E583" s="4"/>
      <c r="F583" s="3"/>
      <c r="G583" s="4"/>
      <c r="H583" s="3"/>
      <c r="I583" s="4"/>
      <c r="J583" s="4"/>
      <c r="K583" s="4"/>
      <c r="L583" s="4"/>
      <c r="M583" s="4"/>
      <c r="N583" s="4"/>
      <c r="O583" s="4"/>
      <c r="P583" s="4"/>
      <c r="Q583" s="4"/>
      <c r="R583" s="4"/>
      <c r="S583" s="4"/>
      <c r="T583" s="4"/>
      <c r="U583" s="4"/>
      <c r="V583" s="4"/>
      <c r="W583" s="4"/>
      <c r="X583" s="4"/>
      <c r="Y583" s="4"/>
      <c r="Z583" s="4"/>
      <c r="AA583" s="4"/>
      <c r="AB583" s="4"/>
      <c r="AC583" s="4"/>
      <c r="AD583" s="4"/>
      <c r="AE583" s="4"/>
    </row>
    <row r="584" spans="1:31" x14ac:dyDescent="0.25">
      <c r="A584" s="38"/>
      <c r="B584" s="15"/>
      <c r="C584" s="3"/>
      <c r="D584" s="3"/>
      <c r="E584" s="4"/>
      <c r="F584" s="3"/>
      <c r="G584" s="4"/>
      <c r="H584" s="3"/>
      <c r="I584" s="4"/>
      <c r="J584" s="4"/>
      <c r="K584" s="4"/>
      <c r="L584" s="4"/>
      <c r="M584" s="4"/>
      <c r="N584" s="4"/>
      <c r="O584" s="4"/>
      <c r="P584" s="4"/>
      <c r="Q584" s="4"/>
      <c r="R584" s="4"/>
      <c r="S584" s="4"/>
      <c r="T584" s="4"/>
      <c r="U584" s="4"/>
      <c r="V584" s="4"/>
      <c r="W584" s="4"/>
      <c r="X584" s="4"/>
      <c r="Y584" s="4"/>
      <c r="Z584" s="4"/>
      <c r="AA584" s="4"/>
      <c r="AB584" s="4"/>
      <c r="AC584" s="4"/>
      <c r="AD584" s="4"/>
      <c r="AE584" s="4"/>
    </row>
    <row r="585" spans="1:31" x14ac:dyDescent="0.25">
      <c r="A585" s="38"/>
      <c r="B585" s="15"/>
      <c r="C585" s="3"/>
      <c r="D585" s="3"/>
      <c r="E585" s="4"/>
      <c r="F585" s="3"/>
      <c r="G585" s="4"/>
      <c r="H585" s="3"/>
      <c r="I585" s="4"/>
      <c r="J585" s="4"/>
      <c r="K585" s="4"/>
      <c r="L585" s="4"/>
      <c r="M585" s="4"/>
      <c r="N585" s="4"/>
      <c r="O585" s="4"/>
      <c r="P585" s="4"/>
      <c r="Q585" s="4"/>
      <c r="R585" s="4"/>
      <c r="S585" s="4"/>
      <c r="T585" s="4"/>
      <c r="U585" s="4"/>
      <c r="V585" s="4"/>
      <c r="W585" s="4"/>
      <c r="X585" s="4"/>
      <c r="Y585" s="4"/>
      <c r="Z585" s="4"/>
      <c r="AA585" s="4"/>
      <c r="AB585" s="4"/>
      <c r="AC585" s="4"/>
      <c r="AD585" s="4"/>
      <c r="AE585" s="4"/>
    </row>
    <row r="586" spans="1:31" x14ac:dyDescent="0.25">
      <c r="A586" s="38"/>
      <c r="B586" s="15"/>
      <c r="C586" s="3"/>
      <c r="D586" s="3"/>
      <c r="E586" s="4"/>
      <c r="F586" s="3"/>
      <c r="G586" s="4"/>
      <c r="H586" s="3"/>
      <c r="I586" s="4"/>
      <c r="J586" s="4"/>
      <c r="K586" s="4"/>
      <c r="L586" s="4"/>
      <c r="M586" s="4"/>
      <c r="N586" s="4"/>
      <c r="O586" s="4"/>
      <c r="P586" s="4"/>
      <c r="Q586" s="4"/>
      <c r="R586" s="4"/>
      <c r="S586" s="4"/>
      <c r="T586" s="4"/>
      <c r="U586" s="4"/>
      <c r="V586" s="4"/>
      <c r="W586" s="4"/>
      <c r="X586" s="4"/>
      <c r="Y586" s="4"/>
      <c r="Z586" s="4"/>
      <c r="AA586" s="4"/>
      <c r="AB586" s="4"/>
      <c r="AC586" s="4"/>
      <c r="AD586" s="4"/>
      <c r="AE586" s="4"/>
    </row>
    <row r="587" spans="1:31" x14ac:dyDescent="0.25">
      <c r="A587" s="38"/>
      <c r="B587" s="15"/>
      <c r="C587" s="3"/>
      <c r="D587" s="3"/>
      <c r="E587" s="4"/>
      <c r="F587" s="3"/>
      <c r="G587" s="4"/>
      <c r="H587" s="3"/>
      <c r="I587" s="4"/>
      <c r="J587" s="4"/>
      <c r="K587" s="4"/>
      <c r="L587" s="4"/>
      <c r="M587" s="4"/>
      <c r="N587" s="4"/>
      <c r="O587" s="4"/>
      <c r="P587" s="4"/>
      <c r="Q587" s="4"/>
      <c r="R587" s="4"/>
      <c r="S587" s="4"/>
      <c r="T587" s="4"/>
      <c r="U587" s="4"/>
      <c r="V587" s="4"/>
      <c r="W587" s="4"/>
      <c r="X587" s="4"/>
      <c r="Y587" s="4"/>
      <c r="Z587" s="4"/>
      <c r="AA587" s="4"/>
      <c r="AB587" s="4"/>
      <c r="AC587" s="4"/>
      <c r="AD587" s="4"/>
      <c r="AE587" s="4"/>
    </row>
    <row r="588" spans="1:31" x14ac:dyDescent="0.25">
      <c r="A588" s="38"/>
      <c r="B588" s="15"/>
      <c r="C588" s="3"/>
      <c r="D588" s="3"/>
      <c r="E588" s="4"/>
      <c r="F588" s="3"/>
      <c r="G588" s="4"/>
      <c r="H588" s="3"/>
      <c r="I588" s="4"/>
      <c r="J588" s="4"/>
      <c r="K588" s="4"/>
      <c r="L588" s="4"/>
      <c r="M588" s="4"/>
      <c r="N588" s="4"/>
      <c r="O588" s="4"/>
      <c r="P588" s="4"/>
      <c r="Q588" s="4"/>
      <c r="R588" s="4"/>
      <c r="S588" s="4"/>
      <c r="T588" s="4"/>
      <c r="U588" s="4"/>
      <c r="V588" s="4"/>
      <c r="W588" s="4"/>
      <c r="X588" s="4"/>
      <c r="Y588" s="4"/>
      <c r="Z588" s="4"/>
      <c r="AA588" s="4"/>
      <c r="AB588" s="4"/>
      <c r="AC588" s="4"/>
      <c r="AD588" s="4"/>
      <c r="AE588" s="4"/>
    </row>
    <row r="589" spans="1:31" x14ac:dyDescent="0.25">
      <c r="A589" s="38"/>
      <c r="B589" s="15"/>
      <c r="C589" s="3"/>
      <c r="D589" s="3"/>
      <c r="E589" s="4"/>
      <c r="F589" s="3"/>
      <c r="G589" s="4"/>
      <c r="H589" s="3"/>
      <c r="I589" s="4"/>
      <c r="J589" s="4"/>
      <c r="K589" s="4"/>
      <c r="L589" s="4"/>
      <c r="M589" s="4"/>
      <c r="N589" s="4"/>
      <c r="O589" s="4"/>
      <c r="P589" s="4"/>
      <c r="Q589" s="4"/>
      <c r="R589" s="4"/>
      <c r="S589" s="4"/>
      <c r="T589" s="4"/>
      <c r="U589" s="4"/>
      <c r="V589" s="4"/>
      <c r="W589" s="4"/>
      <c r="X589" s="4"/>
      <c r="Y589" s="4"/>
      <c r="Z589" s="4"/>
      <c r="AA589" s="4"/>
      <c r="AB589" s="4"/>
      <c r="AC589" s="4"/>
      <c r="AD589" s="4"/>
      <c r="AE589" s="4"/>
    </row>
    <row r="590" spans="1:31" x14ac:dyDescent="0.25">
      <c r="A590" s="38"/>
      <c r="B590" s="15"/>
      <c r="C590" s="3"/>
      <c r="D590" s="3"/>
      <c r="E590" s="4"/>
      <c r="F590" s="3"/>
      <c r="G590" s="4"/>
      <c r="H590" s="3"/>
      <c r="I590" s="4"/>
      <c r="J590" s="4"/>
      <c r="K590" s="4"/>
      <c r="L590" s="4"/>
      <c r="M590" s="4"/>
      <c r="N590" s="4"/>
      <c r="O590" s="4"/>
      <c r="P590" s="4"/>
      <c r="Q590" s="4"/>
      <c r="R590" s="4"/>
      <c r="S590" s="4"/>
      <c r="T590" s="4"/>
      <c r="U590" s="4"/>
      <c r="V590" s="4"/>
      <c r="W590" s="4"/>
      <c r="X590" s="4"/>
      <c r="Y590" s="4"/>
      <c r="Z590" s="4"/>
      <c r="AA590" s="4"/>
      <c r="AB590" s="4"/>
      <c r="AC590" s="4"/>
      <c r="AD590" s="4"/>
      <c r="AE590" s="4"/>
    </row>
    <row r="591" spans="1:31" x14ac:dyDescent="0.25">
      <c r="A591" s="38"/>
      <c r="B591" s="15"/>
      <c r="C591" s="3"/>
      <c r="D591" s="3"/>
      <c r="E591" s="4"/>
      <c r="F591" s="3"/>
      <c r="G591" s="4"/>
      <c r="H591" s="3"/>
      <c r="I591" s="4"/>
      <c r="J591" s="4"/>
      <c r="K591" s="4"/>
      <c r="L591" s="4"/>
      <c r="M591" s="4"/>
      <c r="N591" s="4"/>
      <c r="O591" s="4"/>
      <c r="P591" s="4"/>
      <c r="Q591" s="4"/>
      <c r="R591" s="4"/>
      <c r="S591" s="4"/>
      <c r="T591" s="4"/>
      <c r="U591" s="4"/>
      <c r="V591" s="4"/>
      <c r="W591" s="4"/>
      <c r="X591" s="4"/>
      <c r="Y591" s="4"/>
      <c r="Z591" s="4"/>
      <c r="AA591" s="4"/>
      <c r="AB591" s="4"/>
      <c r="AC591" s="4"/>
      <c r="AD591" s="4"/>
      <c r="AE591" s="4"/>
    </row>
    <row r="592" spans="1:31" x14ac:dyDescent="0.25">
      <c r="A592" s="38"/>
      <c r="B592" s="15"/>
      <c r="C592" s="3"/>
      <c r="D592" s="3"/>
      <c r="E592" s="4"/>
      <c r="F592" s="3"/>
      <c r="G592" s="4"/>
      <c r="H592" s="3"/>
      <c r="I592" s="4"/>
    </row>
    <row r="593" spans="1:9" x14ac:dyDescent="0.25">
      <c r="A593" s="38"/>
      <c r="B593" s="15"/>
      <c r="C593" s="3"/>
      <c r="D593" s="3"/>
      <c r="E593" s="4"/>
      <c r="F593" s="3"/>
      <c r="G593" s="4"/>
      <c r="H593" s="3"/>
      <c r="I593" s="4"/>
    </row>
    <row r="594" spans="1:9" x14ac:dyDescent="0.25">
      <c r="A594" s="38"/>
      <c r="B594" s="15"/>
      <c r="C594" s="3"/>
      <c r="D594" s="3"/>
      <c r="E594" s="4"/>
      <c r="F594" s="3"/>
      <c r="G594" s="4"/>
      <c r="H594" s="3"/>
      <c r="I594" s="4"/>
    </row>
    <row r="595" spans="1:9" x14ac:dyDescent="0.25">
      <c r="A595" s="38"/>
      <c r="B595" s="15"/>
      <c r="C595" s="3"/>
      <c r="D595" s="3"/>
      <c r="E595" s="4"/>
      <c r="F595" s="3"/>
      <c r="G595" s="4"/>
      <c r="H595" s="3"/>
      <c r="I595" s="4"/>
    </row>
    <row r="596" spans="1:9" x14ac:dyDescent="0.25">
      <c r="A596" s="38"/>
      <c r="B596" s="15"/>
      <c r="C596" s="3"/>
      <c r="D596" s="3"/>
      <c r="E596" s="4"/>
      <c r="F596" s="3"/>
      <c r="G596" s="4"/>
      <c r="H596" s="3"/>
      <c r="I596" s="4"/>
    </row>
    <row r="597" spans="1:9" x14ac:dyDescent="0.25">
      <c r="A597" s="38"/>
      <c r="B597" s="15"/>
      <c r="C597" s="3"/>
      <c r="D597" s="3"/>
      <c r="E597" s="4"/>
      <c r="F597" s="3"/>
      <c r="G597" s="4"/>
      <c r="H597" s="3"/>
      <c r="I597" s="4"/>
    </row>
    <row r="598" spans="1:9" x14ac:dyDescent="0.25">
      <c r="A598" s="38"/>
      <c r="B598" s="15"/>
      <c r="C598" s="3"/>
      <c r="D598" s="3"/>
      <c r="E598" s="4"/>
      <c r="F598" s="3"/>
      <c r="G598" s="4"/>
      <c r="H598" s="3"/>
      <c r="I598" s="4"/>
    </row>
    <row r="599" spans="1:9" x14ac:dyDescent="0.25">
      <c r="A599" s="38"/>
      <c r="B599" s="15"/>
      <c r="C599" s="3"/>
      <c r="D599" s="3"/>
      <c r="E599" s="4"/>
      <c r="F599" s="3"/>
      <c r="G599" s="4"/>
      <c r="H599" s="3"/>
      <c r="I599" s="4"/>
    </row>
    <row r="600" spans="1:9" x14ac:dyDescent="0.25">
      <c r="A600" s="38"/>
      <c r="B600" s="15"/>
      <c r="C600" s="3"/>
      <c r="D600" s="3"/>
      <c r="E600" s="4"/>
      <c r="F600" s="3"/>
      <c r="G600" s="4"/>
      <c r="H600" s="3"/>
      <c r="I600" s="4"/>
    </row>
    <row r="601" spans="1:9" x14ac:dyDescent="0.25">
      <c r="A601" s="38"/>
      <c r="B601" s="15"/>
      <c r="C601" s="3"/>
      <c r="D601" s="3"/>
      <c r="E601" s="4"/>
      <c r="F601" s="3"/>
      <c r="G601" s="4"/>
      <c r="H601" s="3"/>
      <c r="I601" s="4"/>
    </row>
    <row r="602" spans="1:9" x14ac:dyDescent="0.25">
      <c r="A602" s="38"/>
      <c r="B602" s="15"/>
      <c r="C602" s="3"/>
      <c r="D602" s="3"/>
      <c r="E602" s="4"/>
      <c r="F602" s="3"/>
      <c r="G602" s="4"/>
      <c r="H602" s="3"/>
      <c r="I602" s="4"/>
    </row>
    <row r="603" spans="1:9" x14ac:dyDescent="0.25">
      <c r="A603" s="38"/>
      <c r="B603" s="15"/>
      <c r="C603" s="3"/>
      <c r="D603" s="3"/>
      <c r="E603" s="4"/>
      <c r="F603" s="3"/>
      <c r="G603" s="4"/>
      <c r="H603" s="3"/>
      <c r="I603" s="4"/>
    </row>
    <row r="604" spans="1:9" x14ac:dyDescent="0.25">
      <c r="A604" s="38"/>
      <c r="B604" s="15"/>
      <c r="C604" s="3"/>
      <c r="D604" s="3"/>
      <c r="E604" s="4"/>
      <c r="F604" s="3"/>
      <c r="G604" s="4"/>
      <c r="H604" s="3"/>
      <c r="I604" s="4"/>
    </row>
    <row r="605" spans="1:9" x14ac:dyDescent="0.25">
      <c r="A605" s="38"/>
      <c r="B605" s="15"/>
      <c r="C605" s="3"/>
      <c r="D605" s="3"/>
      <c r="E605" s="4"/>
      <c r="F605" s="3"/>
      <c r="G605" s="4"/>
      <c r="H605" s="3"/>
      <c r="I605" s="4"/>
    </row>
    <row r="606" spans="1:9" x14ac:dyDescent="0.25">
      <c r="A606" s="38"/>
      <c r="B606" s="15"/>
      <c r="C606" s="3"/>
      <c r="D606" s="3"/>
      <c r="E606" s="4"/>
      <c r="F606" s="3"/>
      <c r="G606" s="4"/>
      <c r="H606" s="3"/>
      <c r="I606" s="4"/>
    </row>
    <row r="607" spans="1:9" x14ac:dyDescent="0.25">
      <c r="A607" s="38"/>
      <c r="B607" s="15"/>
      <c r="C607" s="3"/>
      <c r="D607" s="3"/>
      <c r="E607" s="4"/>
      <c r="F607" s="3"/>
      <c r="G607" s="4"/>
      <c r="H607" s="3"/>
      <c r="I607" s="4"/>
    </row>
    <row r="608" spans="1:9" x14ac:dyDescent="0.25">
      <c r="A608" s="38"/>
      <c r="B608" s="15"/>
      <c r="C608" s="3"/>
      <c r="D608" s="3"/>
      <c r="E608" s="4"/>
      <c r="F608" s="3"/>
      <c r="G608" s="4"/>
      <c r="H608" s="3"/>
      <c r="I608" s="4"/>
    </row>
    <row r="609" spans="1:9" x14ac:dyDescent="0.25">
      <c r="A609" s="38"/>
      <c r="B609" s="15"/>
      <c r="C609" s="3"/>
      <c r="D609" s="3"/>
      <c r="E609" s="4"/>
      <c r="F609" s="3"/>
      <c r="G609" s="4"/>
      <c r="H609" s="3"/>
      <c r="I609" s="4"/>
    </row>
    <row r="610" spans="1:9" x14ac:dyDescent="0.25">
      <c r="A610" s="38"/>
      <c r="B610" s="15"/>
      <c r="C610" s="3"/>
      <c r="D610" s="3"/>
      <c r="E610" s="4"/>
      <c r="F610" s="3"/>
      <c r="G610" s="4"/>
      <c r="H610" s="3"/>
      <c r="I610" s="4"/>
    </row>
    <row r="611" spans="1:9" x14ac:dyDescent="0.25">
      <c r="A611" s="38"/>
      <c r="B611" s="15"/>
      <c r="C611" s="3"/>
      <c r="D611" s="3"/>
      <c r="E611" s="4"/>
      <c r="F611" s="3"/>
      <c r="G611" s="4"/>
      <c r="H611" s="3"/>
      <c r="I611" s="4"/>
    </row>
    <row r="612" spans="1:9" x14ac:dyDescent="0.25">
      <c r="A612" s="38"/>
      <c r="B612" s="15"/>
      <c r="C612" s="3"/>
      <c r="D612" s="3"/>
      <c r="E612" s="4"/>
      <c r="F612" s="3"/>
      <c r="G612" s="4"/>
      <c r="H612" s="3"/>
      <c r="I612" s="4"/>
    </row>
    <row r="613" spans="1:9" x14ac:dyDescent="0.25">
      <c r="A613" s="38"/>
      <c r="B613" s="15"/>
      <c r="C613" s="3"/>
      <c r="D613" s="3"/>
      <c r="E613" s="4"/>
      <c r="F613" s="3"/>
      <c r="G613" s="4"/>
      <c r="H613" s="3"/>
      <c r="I613" s="4"/>
    </row>
    <row r="614" spans="1:9" x14ac:dyDescent="0.25">
      <c r="A614" s="38"/>
      <c r="B614" s="15"/>
      <c r="C614" s="3"/>
      <c r="D614" s="3"/>
      <c r="E614" s="4"/>
      <c r="F614" s="3"/>
      <c r="G614" s="4"/>
      <c r="H614" s="3"/>
      <c r="I614" s="4"/>
    </row>
    <row r="615" spans="1:9" x14ac:dyDescent="0.25">
      <c r="A615" s="38"/>
      <c r="B615" s="15"/>
      <c r="C615" s="3"/>
      <c r="D615" s="3"/>
      <c r="E615" s="4"/>
      <c r="F615" s="3"/>
      <c r="G615" s="4"/>
      <c r="H615" s="3"/>
      <c r="I615" s="4"/>
    </row>
    <row r="616" spans="1:9" x14ac:dyDescent="0.25">
      <c r="A616" s="38"/>
      <c r="B616" s="15"/>
      <c r="C616" s="3"/>
      <c r="D616" s="3"/>
      <c r="E616" s="4"/>
      <c r="F616" s="3"/>
      <c r="G616" s="4"/>
      <c r="H616" s="3"/>
      <c r="I616" s="4"/>
    </row>
    <row r="617" spans="1:9" x14ac:dyDescent="0.25">
      <c r="A617" s="38"/>
      <c r="B617" s="15"/>
      <c r="C617" s="3"/>
      <c r="D617" s="3"/>
      <c r="E617" s="4"/>
      <c r="F617" s="3"/>
      <c r="G617" s="4"/>
      <c r="H617" s="3"/>
      <c r="I617" s="4"/>
    </row>
    <row r="618" spans="1:9" x14ac:dyDescent="0.25">
      <c r="A618" s="38"/>
      <c r="B618" s="15"/>
      <c r="C618" s="3"/>
      <c r="D618" s="3"/>
      <c r="E618" s="4"/>
      <c r="F618" s="3"/>
      <c r="G618" s="4"/>
      <c r="H618" s="3"/>
      <c r="I618" s="4"/>
    </row>
    <row r="619" spans="1:9" x14ac:dyDescent="0.25">
      <c r="A619" s="38"/>
      <c r="B619" s="15"/>
      <c r="C619" s="3"/>
      <c r="D619" s="3"/>
      <c r="E619" s="4"/>
      <c r="F619" s="3"/>
      <c r="G619" s="4"/>
      <c r="H619" s="3"/>
      <c r="I619" s="4"/>
    </row>
    <row r="620" spans="1:9" x14ac:dyDescent="0.25">
      <c r="A620" s="38"/>
      <c r="B620" s="15"/>
      <c r="C620" s="3"/>
      <c r="D620" s="3"/>
      <c r="E620" s="4"/>
      <c r="F620" s="3"/>
      <c r="G620" s="4"/>
      <c r="H620" s="3"/>
      <c r="I620" s="4"/>
    </row>
    <row r="621" spans="1:9" x14ac:dyDescent="0.25">
      <c r="A621" s="38"/>
      <c r="B621" s="15"/>
      <c r="C621" s="3"/>
      <c r="D621" s="3"/>
      <c r="E621" s="4"/>
      <c r="F621" s="3"/>
      <c r="G621" s="4"/>
      <c r="H621" s="3"/>
      <c r="I621" s="4"/>
    </row>
    <row r="622" spans="1:9" x14ac:dyDescent="0.25">
      <c r="A622" s="38"/>
      <c r="B622" s="15"/>
      <c r="C622" s="3"/>
      <c r="D622" s="3"/>
      <c r="E622" s="4"/>
      <c r="F622" s="3"/>
      <c r="G622" s="4"/>
      <c r="H622" s="3"/>
      <c r="I622" s="4"/>
    </row>
  </sheetData>
  <mergeCells count="6">
    <mergeCell ref="B6:C6"/>
    <mergeCell ref="A1:C1"/>
    <mergeCell ref="B2:C2"/>
    <mergeCell ref="B3:C3"/>
    <mergeCell ref="B4:C4"/>
    <mergeCell ref="B5:C5"/>
  </mergeCells>
  <conditionalFormatting sqref="B8:B107">
    <cfRule type="timePeriod" dxfId="4" priority="1" timePeriod="nextMonth">
      <formula>AND(MONTH(B8)=MONTH(EDATE(TODAY(),0+1)),YEAR(B8)=YEAR(EDATE(TODAY(),0+1)))</formula>
    </cfRule>
    <cfRule type="timePeriod" dxfId="3" priority="16" timePeriod="thisMonth">
      <formula>AND(MONTH(B8)=MONTH(TODAY()),YEAR(B8)=YEAR(TODAY()))</formula>
    </cfRule>
  </conditionalFormatting>
  <conditionalFormatting sqref="B6:C6">
    <cfRule type="cellIs" dxfId="2" priority="2" operator="equal">
      <formula>"Discharged by program"</formula>
    </cfRule>
    <cfRule type="cellIs" dxfId="1" priority="8" operator="equal">
      <formula>"Graduated"</formula>
    </cfRule>
  </conditionalFormatting>
  <dataValidations count="1">
    <dataValidation type="list" allowBlank="1" showInputMessage="1" showErrorMessage="1" sqref="B2">
      <formula1>ID</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3" operator="containsText" id="{099C21A9-5085-45BA-ACDF-3146832C5A9A}">
            <xm:f>NOT(ISERROR(SEARCH("Withdrew",B6)))</xm:f>
            <xm:f>"Withdrew"</xm:f>
            <x14:dxf>
              <font>
                <color theme="0"/>
              </font>
              <fill>
                <patternFill>
                  <bgColor rgb="FFC00000"/>
                </patternFill>
              </fill>
            </x14:dxf>
          </x14:cfRule>
          <xm:sqref>B6:C6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workbookViewId="0">
      <selection activeCell="A29" sqref="A29"/>
    </sheetView>
  </sheetViews>
  <sheetFormatPr defaultRowHeight="15" x14ac:dyDescent="0.25"/>
  <cols>
    <col min="1" max="1" width="35.5703125" style="23" customWidth="1"/>
    <col min="2" max="2" width="32.85546875" style="23" bestFit="1" customWidth="1"/>
    <col min="3" max="3" width="14.7109375" hidden="1" customWidth="1"/>
    <col min="4" max="4" width="74.5703125" style="8" bestFit="1" customWidth="1"/>
    <col min="5" max="5" width="13.42578125" bestFit="1" customWidth="1"/>
    <col min="6" max="6" width="30.7109375" bestFit="1" customWidth="1"/>
  </cols>
  <sheetData>
    <row r="1" spans="1:12" s="10" customFormat="1" ht="20.25" customHeight="1" x14ac:dyDescent="0.25">
      <c r="A1" s="24" t="s">
        <v>14</v>
      </c>
      <c r="B1" s="24" t="s">
        <v>16</v>
      </c>
      <c r="C1" s="25" t="s">
        <v>17</v>
      </c>
      <c r="D1" s="39" t="s">
        <v>57</v>
      </c>
    </row>
    <row r="2" spans="1:12" x14ac:dyDescent="0.25">
      <c r="A2" s="37" t="s">
        <v>14</v>
      </c>
      <c r="B2" s="37" t="s">
        <v>58</v>
      </c>
      <c r="C2" s="8" t="str">
        <f>CONCATENATE(A2," ", B2)</f>
        <v>Tool Name Timepoint</v>
      </c>
    </row>
    <row r="3" spans="1:12" x14ac:dyDescent="0.25">
      <c r="A3" s="37" t="s">
        <v>14</v>
      </c>
      <c r="B3" s="37" t="s">
        <v>58</v>
      </c>
      <c r="C3" s="8" t="str">
        <f t="shared" ref="C3:C20" si="0">CONCATENATE(A3," ", B3)</f>
        <v>Tool Name Timepoint</v>
      </c>
      <c r="F3" s="2"/>
      <c r="G3" s="2"/>
      <c r="H3" s="2"/>
    </row>
    <row r="4" spans="1:12" x14ac:dyDescent="0.25">
      <c r="A4" s="37" t="s">
        <v>14</v>
      </c>
      <c r="B4" s="37" t="s">
        <v>58</v>
      </c>
      <c r="C4" s="8" t="str">
        <f t="shared" si="0"/>
        <v>Tool Name Timepoint</v>
      </c>
      <c r="F4" s="2"/>
      <c r="G4" s="2"/>
      <c r="H4" s="2"/>
    </row>
    <row r="5" spans="1:12" x14ac:dyDescent="0.25">
      <c r="A5" s="37" t="s">
        <v>14</v>
      </c>
      <c r="B5" s="37" t="s">
        <v>58</v>
      </c>
      <c r="C5" s="9" t="str">
        <f t="shared" si="0"/>
        <v>Tool Name Timepoint</v>
      </c>
      <c r="D5" s="9"/>
      <c r="E5" s="7"/>
      <c r="F5" s="7"/>
      <c r="G5" s="2"/>
      <c r="H5" s="2"/>
    </row>
    <row r="6" spans="1:12" x14ac:dyDescent="0.25">
      <c r="A6" s="37" t="s">
        <v>14</v>
      </c>
      <c r="B6" s="37" t="s">
        <v>58</v>
      </c>
      <c r="C6" s="45" t="str">
        <f t="shared" si="0"/>
        <v>Tool Name Timepoint</v>
      </c>
      <c r="E6" s="2"/>
      <c r="F6" s="2"/>
      <c r="G6" s="2"/>
      <c r="H6" s="2"/>
      <c r="I6" s="9"/>
      <c r="J6" s="7"/>
      <c r="K6" s="2"/>
      <c r="L6" s="2"/>
    </row>
    <row r="7" spans="1:12" x14ac:dyDescent="0.25">
      <c r="A7" s="37" t="s">
        <v>14</v>
      </c>
      <c r="B7" s="37" t="s">
        <v>58</v>
      </c>
      <c r="C7" s="9" t="str">
        <f t="shared" si="0"/>
        <v>Tool Name Timepoint</v>
      </c>
      <c r="E7" s="2"/>
      <c r="F7" s="2"/>
      <c r="G7" s="2"/>
      <c r="H7" s="2"/>
      <c r="I7" s="9"/>
      <c r="J7" s="7"/>
      <c r="K7" s="2"/>
      <c r="L7" s="2"/>
    </row>
    <row r="8" spans="1:12" x14ac:dyDescent="0.25">
      <c r="A8" s="37" t="s">
        <v>14</v>
      </c>
      <c r="B8" s="37" t="s">
        <v>58</v>
      </c>
      <c r="C8" s="9" t="str">
        <f>CONCATENATE(A8," ", B8)</f>
        <v>Tool Name Timepoint</v>
      </c>
      <c r="D8" s="17"/>
      <c r="E8" s="2"/>
      <c r="F8" s="2"/>
      <c r="G8" s="2"/>
      <c r="H8" s="2"/>
      <c r="I8" s="9"/>
      <c r="J8" s="7"/>
      <c r="K8" s="7"/>
      <c r="L8" s="7"/>
    </row>
    <row r="9" spans="1:12" x14ac:dyDescent="0.25">
      <c r="A9" s="37" t="s">
        <v>14</v>
      </c>
      <c r="B9" s="37" t="s">
        <v>58</v>
      </c>
      <c r="C9" s="9" t="str">
        <f t="shared" si="0"/>
        <v>Tool Name Timepoint</v>
      </c>
      <c r="D9" s="17"/>
      <c r="E9" s="2"/>
      <c r="F9" s="2"/>
      <c r="G9" s="2"/>
      <c r="H9" s="2"/>
    </row>
    <row r="10" spans="1:12" x14ac:dyDescent="0.25">
      <c r="A10" s="37" t="s">
        <v>14</v>
      </c>
      <c r="B10" s="37" t="s">
        <v>58</v>
      </c>
      <c r="C10" s="9" t="str">
        <f t="shared" si="0"/>
        <v>Tool Name Timepoint</v>
      </c>
      <c r="D10" s="17"/>
      <c r="E10" s="7"/>
      <c r="F10" s="7"/>
      <c r="G10" s="2"/>
      <c r="H10" s="2"/>
    </row>
    <row r="11" spans="1:12" x14ac:dyDescent="0.25">
      <c r="A11" s="37" t="s">
        <v>14</v>
      </c>
      <c r="B11" s="37" t="s">
        <v>58</v>
      </c>
      <c r="C11" s="9" t="str">
        <f t="shared" si="0"/>
        <v>Tool Name Timepoint</v>
      </c>
      <c r="D11" s="9"/>
      <c r="E11" s="7"/>
      <c r="F11" s="2"/>
      <c r="G11" s="2"/>
      <c r="H11" s="2"/>
    </row>
    <row r="12" spans="1:12" x14ac:dyDescent="0.25">
      <c r="A12" s="37" t="s">
        <v>14</v>
      </c>
      <c r="B12" s="37" t="s">
        <v>58</v>
      </c>
      <c r="C12" s="9" t="str">
        <f t="shared" si="0"/>
        <v>Tool Name Timepoint</v>
      </c>
      <c r="D12" s="18"/>
      <c r="E12" s="11"/>
    </row>
    <row r="13" spans="1:12" x14ac:dyDescent="0.25">
      <c r="A13" s="37" t="s">
        <v>14</v>
      </c>
      <c r="B13" s="37" t="s">
        <v>58</v>
      </c>
      <c r="C13" s="9" t="str">
        <f t="shared" si="0"/>
        <v>Tool Name Timepoint</v>
      </c>
    </row>
    <row r="14" spans="1:12" x14ac:dyDescent="0.25">
      <c r="A14" s="37" t="s">
        <v>14</v>
      </c>
      <c r="B14" s="37" t="s">
        <v>58</v>
      </c>
      <c r="C14" s="9" t="str">
        <f t="shared" si="0"/>
        <v>Tool Name Timepoint</v>
      </c>
    </row>
    <row r="15" spans="1:12" x14ac:dyDescent="0.25">
      <c r="A15" s="37" t="s">
        <v>14</v>
      </c>
      <c r="B15" s="37" t="s">
        <v>58</v>
      </c>
      <c r="C15" s="9" t="str">
        <f t="shared" si="0"/>
        <v>Tool Name Timepoint</v>
      </c>
    </row>
    <row r="16" spans="1:12" x14ac:dyDescent="0.25">
      <c r="A16" s="37" t="s">
        <v>14</v>
      </c>
      <c r="B16" s="37" t="s">
        <v>58</v>
      </c>
      <c r="C16" s="8" t="str">
        <f t="shared" si="0"/>
        <v>Tool Name Timepoint</v>
      </c>
    </row>
    <row r="17" spans="1:3" x14ac:dyDescent="0.25">
      <c r="A17" s="37" t="s">
        <v>14</v>
      </c>
      <c r="B17" s="37" t="s">
        <v>58</v>
      </c>
      <c r="C17" s="8" t="str">
        <f t="shared" si="0"/>
        <v>Tool Name Timepoint</v>
      </c>
    </row>
    <row r="18" spans="1:3" x14ac:dyDescent="0.25">
      <c r="A18" s="37" t="s">
        <v>14</v>
      </c>
      <c r="B18" s="37" t="s">
        <v>58</v>
      </c>
      <c r="C18" s="8" t="str">
        <f t="shared" si="0"/>
        <v>Tool Name Timepoint</v>
      </c>
    </row>
    <row r="19" spans="1:3" x14ac:dyDescent="0.25">
      <c r="A19" s="37" t="s">
        <v>14</v>
      </c>
      <c r="B19" s="37" t="s">
        <v>58</v>
      </c>
      <c r="C19" s="8" t="str">
        <f t="shared" si="0"/>
        <v>Tool Name Timepoint</v>
      </c>
    </row>
    <row r="20" spans="1:3" x14ac:dyDescent="0.25">
      <c r="A20" s="37" t="s">
        <v>14</v>
      </c>
      <c r="B20" s="37" t="s">
        <v>58</v>
      </c>
      <c r="C20" s="8" t="str">
        <f t="shared" si="0"/>
        <v>Tool Name Timepoint</v>
      </c>
    </row>
    <row r="21" spans="1:3" x14ac:dyDescent="0.25">
      <c r="A21" s="37" t="s">
        <v>14</v>
      </c>
      <c r="B21" s="37" t="s">
        <v>58</v>
      </c>
      <c r="C21" s="8" t="str">
        <f t="shared" ref="C21:C36" si="1">CONCATENATE(A21," ", B21)</f>
        <v>Tool Name Timepoint</v>
      </c>
    </row>
    <row r="22" spans="1:3" x14ac:dyDescent="0.25">
      <c r="A22" s="37" t="s">
        <v>14</v>
      </c>
      <c r="B22" s="37" t="s">
        <v>58</v>
      </c>
      <c r="C22" s="8" t="str">
        <f t="shared" si="1"/>
        <v>Tool Name Timepoint</v>
      </c>
    </row>
    <row r="23" spans="1:3" x14ac:dyDescent="0.25">
      <c r="A23" s="37" t="s">
        <v>14</v>
      </c>
      <c r="B23" s="37" t="s">
        <v>58</v>
      </c>
      <c r="C23" s="8" t="str">
        <f t="shared" si="1"/>
        <v>Tool Name Timepoint</v>
      </c>
    </row>
    <row r="24" spans="1:3" x14ac:dyDescent="0.25">
      <c r="A24" s="37" t="s">
        <v>14</v>
      </c>
      <c r="B24" s="37" t="s">
        <v>58</v>
      </c>
      <c r="C24" s="8" t="str">
        <f t="shared" si="1"/>
        <v>Tool Name Timepoint</v>
      </c>
    </row>
    <row r="25" spans="1:3" x14ac:dyDescent="0.25">
      <c r="A25" s="37" t="s">
        <v>14</v>
      </c>
      <c r="B25" s="37" t="s">
        <v>58</v>
      </c>
      <c r="C25" s="8" t="str">
        <f t="shared" si="1"/>
        <v>Tool Name Timepoint</v>
      </c>
    </row>
    <row r="26" spans="1:3" x14ac:dyDescent="0.25">
      <c r="A26" s="37" t="s">
        <v>14</v>
      </c>
      <c r="B26" s="37" t="s">
        <v>58</v>
      </c>
      <c r="C26" s="8" t="str">
        <f t="shared" si="1"/>
        <v>Tool Name Timepoint</v>
      </c>
    </row>
    <row r="27" spans="1:3" x14ac:dyDescent="0.25">
      <c r="A27" s="37" t="s">
        <v>14</v>
      </c>
      <c r="B27" s="37" t="s">
        <v>58</v>
      </c>
      <c r="C27" s="8" t="str">
        <f t="shared" si="1"/>
        <v>Tool Name Timepoint</v>
      </c>
    </row>
    <row r="28" spans="1:3" x14ac:dyDescent="0.25">
      <c r="A28" s="37" t="s">
        <v>14</v>
      </c>
      <c r="B28" s="37" t="s">
        <v>58</v>
      </c>
      <c r="C28" s="8" t="str">
        <f t="shared" si="1"/>
        <v>Tool Name Timepoint</v>
      </c>
    </row>
    <row r="29" spans="1:3" x14ac:dyDescent="0.25">
      <c r="A29" s="37" t="s">
        <v>14</v>
      </c>
      <c r="B29" s="37" t="s">
        <v>58</v>
      </c>
      <c r="C29" s="8" t="str">
        <f t="shared" si="1"/>
        <v>Tool Name Timepoint</v>
      </c>
    </row>
    <row r="30" spans="1:3" x14ac:dyDescent="0.25">
      <c r="A30" s="37" t="s">
        <v>14</v>
      </c>
      <c r="B30" s="37" t="s">
        <v>58</v>
      </c>
      <c r="C30" s="8" t="str">
        <f t="shared" si="1"/>
        <v>Tool Name Timepoint</v>
      </c>
    </row>
    <row r="31" spans="1:3" x14ac:dyDescent="0.25">
      <c r="A31" s="37" t="s">
        <v>14</v>
      </c>
      <c r="B31" s="37" t="s">
        <v>58</v>
      </c>
      <c r="C31" s="8" t="str">
        <f t="shared" si="1"/>
        <v>Tool Name Timepoint</v>
      </c>
    </row>
    <row r="32" spans="1:3" x14ac:dyDescent="0.25">
      <c r="A32" s="37" t="s">
        <v>14</v>
      </c>
      <c r="B32" s="37" t="s">
        <v>58</v>
      </c>
      <c r="C32" s="8" t="str">
        <f t="shared" si="1"/>
        <v>Tool Name Timepoint</v>
      </c>
    </row>
    <row r="33" spans="1:3" x14ac:dyDescent="0.25">
      <c r="A33" s="37" t="s">
        <v>14</v>
      </c>
      <c r="B33" s="37" t="s">
        <v>58</v>
      </c>
      <c r="C33" s="8" t="str">
        <f t="shared" si="1"/>
        <v>Tool Name Timepoint</v>
      </c>
    </row>
    <row r="34" spans="1:3" x14ac:dyDescent="0.25">
      <c r="A34" s="37" t="s">
        <v>14</v>
      </c>
      <c r="B34" s="37" t="s">
        <v>58</v>
      </c>
      <c r="C34" s="8" t="str">
        <f t="shared" si="1"/>
        <v>Tool Name Timepoint</v>
      </c>
    </row>
    <row r="35" spans="1:3" x14ac:dyDescent="0.25">
      <c r="A35" s="37" t="s">
        <v>14</v>
      </c>
      <c r="B35" s="37" t="s">
        <v>58</v>
      </c>
      <c r="C35" s="8" t="str">
        <f t="shared" si="1"/>
        <v>Tool Name Timepoint</v>
      </c>
    </row>
    <row r="36" spans="1:3" x14ac:dyDescent="0.25">
      <c r="A36" s="37" t="s">
        <v>14</v>
      </c>
      <c r="B36" s="37" t="s">
        <v>58</v>
      </c>
      <c r="C36" s="8" t="str">
        <f t="shared" si="1"/>
        <v>Tool Name Timepoint</v>
      </c>
    </row>
    <row r="37" spans="1:3" x14ac:dyDescent="0.25">
      <c r="A37" s="37" t="s">
        <v>14</v>
      </c>
      <c r="B37" s="37" t="s">
        <v>58</v>
      </c>
      <c r="C37" s="8" t="str">
        <f t="shared" ref="C37:C100" si="2">CONCATENATE(A37," ", B37)</f>
        <v>Tool Name Timepoint</v>
      </c>
    </row>
    <row r="38" spans="1:3" x14ac:dyDescent="0.25">
      <c r="A38" s="37" t="s">
        <v>14</v>
      </c>
      <c r="B38" s="37" t="s">
        <v>58</v>
      </c>
      <c r="C38" s="8" t="str">
        <f t="shared" si="2"/>
        <v>Tool Name Timepoint</v>
      </c>
    </row>
    <row r="39" spans="1:3" x14ac:dyDescent="0.25">
      <c r="A39" s="48" t="s">
        <v>14</v>
      </c>
      <c r="B39" s="37" t="s">
        <v>58</v>
      </c>
      <c r="C39" s="8" t="str">
        <f t="shared" si="2"/>
        <v>Tool Name Timepoint</v>
      </c>
    </row>
    <row r="40" spans="1:3" x14ac:dyDescent="0.25">
      <c r="A40" s="48" t="s">
        <v>14</v>
      </c>
      <c r="B40" s="37" t="s">
        <v>58</v>
      </c>
      <c r="C40" s="8" t="str">
        <f t="shared" si="2"/>
        <v>Tool Name Timepoint</v>
      </c>
    </row>
    <row r="41" spans="1:3" x14ac:dyDescent="0.25">
      <c r="A41" s="48" t="s">
        <v>14</v>
      </c>
      <c r="B41" s="37" t="s">
        <v>58</v>
      </c>
      <c r="C41" s="8" t="str">
        <f t="shared" si="2"/>
        <v>Tool Name Timepoint</v>
      </c>
    </row>
    <row r="42" spans="1:3" x14ac:dyDescent="0.25">
      <c r="A42" s="48" t="s">
        <v>14</v>
      </c>
      <c r="B42" s="37" t="s">
        <v>58</v>
      </c>
      <c r="C42" s="8" t="str">
        <f t="shared" si="2"/>
        <v>Tool Name Timepoint</v>
      </c>
    </row>
    <row r="43" spans="1:3" x14ac:dyDescent="0.25">
      <c r="A43" s="48" t="s">
        <v>14</v>
      </c>
      <c r="B43" s="37" t="s">
        <v>58</v>
      </c>
      <c r="C43" s="8" t="str">
        <f t="shared" si="2"/>
        <v>Tool Name Timepoint</v>
      </c>
    </row>
    <row r="44" spans="1:3" x14ac:dyDescent="0.25">
      <c r="A44" s="48" t="s">
        <v>14</v>
      </c>
      <c r="B44" s="37" t="s">
        <v>58</v>
      </c>
      <c r="C44" s="8" t="str">
        <f t="shared" si="2"/>
        <v>Tool Name Timepoint</v>
      </c>
    </row>
    <row r="45" spans="1:3" x14ac:dyDescent="0.25">
      <c r="A45" s="48" t="s">
        <v>14</v>
      </c>
      <c r="B45" s="37" t="s">
        <v>58</v>
      </c>
      <c r="C45" s="8" t="str">
        <f t="shared" si="2"/>
        <v>Tool Name Timepoint</v>
      </c>
    </row>
    <row r="46" spans="1:3" x14ac:dyDescent="0.25">
      <c r="A46" s="48" t="s">
        <v>14</v>
      </c>
      <c r="B46" s="37" t="s">
        <v>58</v>
      </c>
      <c r="C46" s="8" t="str">
        <f t="shared" si="2"/>
        <v>Tool Name Timepoint</v>
      </c>
    </row>
    <row r="47" spans="1:3" x14ac:dyDescent="0.25">
      <c r="A47" s="48" t="s">
        <v>14</v>
      </c>
      <c r="B47" s="37" t="s">
        <v>58</v>
      </c>
      <c r="C47" s="8" t="str">
        <f t="shared" si="2"/>
        <v>Tool Name Timepoint</v>
      </c>
    </row>
    <row r="48" spans="1:3" x14ac:dyDescent="0.25">
      <c r="A48" s="48" t="s">
        <v>14</v>
      </c>
      <c r="B48" s="37" t="s">
        <v>58</v>
      </c>
      <c r="C48" s="8" t="str">
        <f t="shared" si="2"/>
        <v>Tool Name Timepoint</v>
      </c>
    </row>
    <row r="49" spans="1:3" x14ac:dyDescent="0.25">
      <c r="A49" s="48" t="s">
        <v>14</v>
      </c>
      <c r="B49" s="37" t="s">
        <v>58</v>
      </c>
      <c r="C49" s="8" t="str">
        <f t="shared" si="2"/>
        <v>Tool Name Timepoint</v>
      </c>
    </row>
    <row r="50" spans="1:3" x14ac:dyDescent="0.25">
      <c r="A50" s="48" t="s">
        <v>14</v>
      </c>
      <c r="B50" s="37" t="s">
        <v>58</v>
      </c>
      <c r="C50" s="8" t="str">
        <f t="shared" si="2"/>
        <v>Tool Name Timepoint</v>
      </c>
    </row>
    <row r="51" spans="1:3" x14ac:dyDescent="0.25">
      <c r="A51" s="48" t="s">
        <v>14</v>
      </c>
      <c r="B51" s="37" t="s">
        <v>58</v>
      </c>
      <c r="C51" s="8" t="str">
        <f t="shared" si="2"/>
        <v>Tool Name Timepoint</v>
      </c>
    </row>
    <row r="52" spans="1:3" x14ac:dyDescent="0.25">
      <c r="A52" s="48" t="s">
        <v>14</v>
      </c>
      <c r="B52" s="37" t="s">
        <v>58</v>
      </c>
      <c r="C52" s="8" t="str">
        <f t="shared" si="2"/>
        <v>Tool Name Timepoint</v>
      </c>
    </row>
    <row r="53" spans="1:3" x14ac:dyDescent="0.25">
      <c r="A53" s="48" t="s">
        <v>14</v>
      </c>
      <c r="B53" s="37" t="s">
        <v>58</v>
      </c>
      <c r="C53" s="8" t="str">
        <f t="shared" si="2"/>
        <v>Tool Name Timepoint</v>
      </c>
    </row>
    <row r="54" spans="1:3" x14ac:dyDescent="0.25">
      <c r="A54" s="48" t="s">
        <v>14</v>
      </c>
      <c r="B54" s="37" t="s">
        <v>58</v>
      </c>
      <c r="C54" s="8" t="str">
        <f t="shared" si="2"/>
        <v>Tool Name Timepoint</v>
      </c>
    </row>
    <row r="55" spans="1:3" x14ac:dyDescent="0.25">
      <c r="A55" s="48" t="s">
        <v>14</v>
      </c>
      <c r="B55" s="37" t="s">
        <v>58</v>
      </c>
      <c r="C55" s="8" t="str">
        <f t="shared" si="2"/>
        <v>Tool Name Timepoint</v>
      </c>
    </row>
    <row r="56" spans="1:3" x14ac:dyDescent="0.25">
      <c r="A56" s="48" t="s">
        <v>14</v>
      </c>
      <c r="B56" s="37" t="s">
        <v>58</v>
      </c>
      <c r="C56" s="8" t="str">
        <f t="shared" si="2"/>
        <v>Tool Name Timepoint</v>
      </c>
    </row>
    <row r="57" spans="1:3" x14ac:dyDescent="0.25">
      <c r="A57" s="48" t="s">
        <v>14</v>
      </c>
      <c r="B57" s="37" t="s">
        <v>58</v>
      </c>
      <c r="C57" s="8" t="str">
        <f t="shared" si="2"/>
        <v>Tool Name Timepoint</v>
      </c>
    </row>
    <row r="58" spans="1:3" x14ac:dyDescent="0.25">
      <c r="A58" s="48" t="s">
        <v>14</v>
      </c>
      <c r="B58" s="37" t="s">
        <v>58</v>
      </c>
      <c r="C58" s="8" t="str">
        <f t="shared" si="2"/>
        <v>Tool Name Timepoint</v>
      </c>
    </row>
    <row r="59" spans="1:3" x14ac:dyDescent="0.25">
      <c r="A59" s="48" t="s">
        <v>14</v>
      </c>
      <c r="B59" s="37" t="s">
        <v>58</v>
      </c>
      <c r="C59" s="8" t="str">
        <f t="shared" si="2"/>
        <v>Tool Name Timepoint</v>
      </c>
    </row>
    <row r="60" spans="1:3" x14ac:dyDescent="0.25">
      <c r="A60" s="48" t="s">
        <v>14</v>
      </c>
      <c r="B60" s="37" t="s">
        <v>58</v>
      </c>
      <c r="C60" s="8" t="str">
        <f t="shared" si="2"/>
        <v>Tool Name Timepoint</v>
      </c>
    </row>
    <row r="61" spans="1:3" x14ac:dyDescent="0.25">
      <c r="A61" s="48" t="s">
        <v>14</v>
      </c>
      <c r="B61" s="37" t="s">
        <v>58</v>
      </c>
      <c r="C61" s="8" t="str">
        <f t="shared" si="2"/>
        <v>Tool Name Timepoint</v>
      </c>
    </row>
    <row r="62" spans="1:3" x14ac:dyDescent="0.25">
      <c r="A62" s="48" t="s">
        <v>14</v>
      </c>
      <c r="B62" s="37" t="s">
        <v>58</v>
      </c>
      <c r="C62" s="8" t="str">
        <f t="shared" si="2"/>
        <v>Tool Name Timepoint</v>
      </c>
    </row>
    <row r="63" spans="1:3" x14ac:dyDescent="0.25">
      <c r="A63" s="48" t="s">
        <v>14</v>
      </c>
      <c r="B63" s="37" t="s">
        <v>58</v>
      </c>
      <c r="C63" s="8" t="str">
        <f t="shared" si="2"/>
        <v>Tool Name Timepoint</v>
      </c>
    </row>
    <row r="64" spans="1:3" x14ac:dyDescent="0.25">
      <c r="A64" s="48" t="s">
        <v>14</v>
      </c>
      <c r="B64" s="37" t="s">
        <v>58</v>
      </c>
      <c r="C64" s="8" t="str">
        <f t="shared" si="2"/>
        <v>Tool Name Timepoint</v>
      </c>
    </row>
    <row r="65" spans="1:3" x14ac:dyDescent="0.25">
      <c r="A65" s="48" t="s">
        <v>14</v>
      </c>
      <c r="B65" s="37" t="s">
        <v>58</v>
      </c>
      <c r="C65" s="8" t="str">
        <f t="shared" si="2"/>
        <v>Tool Name Timepoint</v>
      </c>
    </row>
    <row r="66" spans="1:3" x14ac:dyDescent="0.25">
      <c r="A66" s="48" t="s">
        <v>14</v>
      </c>
      <c r="B66" s="37" t="s">
        <v>58</v>
      </c>
      <c r="C66" s="8" t="str">
        <f t="shared" si="2"/>
        <v>Tool Name Timepoint</v>
      </c>
    </row>
    <row r="67" spans="1:3" x14ac:dyDescent="0.25">
      <c r="A67" s="48" t="s">
        <v>14</v>
      </c>
      <c r="B67" s="37" t="s">
        <v>58</v>
      </c>
      <c r="C67" s="8" t="str">
        <f t="shared" si="2"/>
        <v>Tool Name Timepoint</v>
      </c>
    </row>
    <row r="68" spans="1:3" x14ac:dyDescent="0.25">
      <c r="A68" s="48" t="s">
        <v>14</v>
      </c>
      <c r="B68" s="37" t="s">
        <v>58</v>
      </c>
      <c r="C68" s="8" t="str">
        <f t="shared" si="2"/>
        <v>Tool Name Timepoint</v>
      </c>
    </row>
    <row r="69" spans="1:3" x14ac:dyDescent="0.25">
      <c r="A69" s="48" t="s">
        <v>14</v>
      </c>
      <c r="B69" s="37" t="s">
        <v>58</v>
      </c>
      <c r="C69" s="8" t="str">
        <f t="shared" si="2"/>
        <v>Tool Name Timepoint</v>
      </c>
    </row>
    <row r="70" spans="1:3" x14ac:dyDescent="0.25">
      <c r="A70" s="48" t="s">
        <v>14</v>
      </c>
      <c r="B70" s="37" t="s">
        <v>58</v>
      </c>
      <c r="C70" s="8" t="str">
        <f t="shared" si="2"/>
        <v>Tool Name Timepoint</v>
      </c>
    </row>
    <row r="71" spans="1:3" x14ac:dyDescent="0.25">
      <c r="A71" s="48" t="s">
        <v>14</v>
      </c>
      <c r="B71" s="37" t="s">
        <v>58</v>
      </c>
      <c r="C71" s="8" t="str">
        <f t="shared" si="2"/>
        <v>Tool Name Timepoint</v>
      </c>
    </row>
    <row r="72" spans="1:3" x14ac:dyDescent="0.25">
      <c r="A72" s="48" t="s">
        <v>14</v>
      </c>
      <c r="B72" s="37" t="s">
        <v>58</v>
      </c>
      <c r="C72" s="8" t="str">
        <f t="shared" si="2"/>
        <v>Tool Name Timepoint</v>
      </c>
    </row>
    <row r="73" spans="1:3" x14ac:dyDescent="0.25">
      <c r="A73" s="48" t="s">
        <v>14</v>
      </c>
      <c r="B73" s="37" t="s">
        <v>58</v>
      </c>
      <c r="C73" s="8" t="str">
        <f t="shared" si="2"/>
        <v>Tool Name Timepoint</v>
      </c>
    </row>
    <row r="74" spans="1:3" x14ac:dyDescent="0.25">
      <c r="A74" s="48" t="s">
        <v>14</v>
      </c>
      <c r="B74" s="37" t="s">
        <v>58</v>
      </c>
      <c r="C74" s="8" t="str">
        <f t="shared" si="2"/>
        <v>Tool Name Timepoint</v>
      </c>
    </row>
    <row r="75" spans="1:3" x14ac:dyDescent="0.25">
      <c r="A75" s="48" t="s">
        <v>14</v>
      </c>
      <c r="B75" s="37" t="s">
        <v>58</v>
      </c>
      <c r="C75" s="8" t="str">
        <f t="shared" si="2"/>
        <v>Tool Name Timepoint</v>
      </c>
    </row>
    <row r="76" spans="1:3" x14ac:dyDescent="0.25">
      <c r="A76" s="48" t="s">
        <v>14</v>
      </c>
      <c r="B76" s="37" t="s">
        <v>58</v>
      </c>
      <c r="C76" s="8" t="str">
        <f t="shared" si="2"/>
        <v>Tool Name Timepoint</v>
      </c>
    </row>
    <row r="77" spans="1:3" x14ac:dyDescent="0.25">
      <c r="A77" s="48" t="s">
        <v>14</v>
      </c>
      <c r="B77" s="37" t="s">
        <v>58</v>
      </c>
      <c r="C77" s="8" t="str">
        <f t="shared" si="2"/>
        <v>Tool Name Timepoint</v>
      </c>
    </row>
    <row r="78" spans="1:3" x14ac:dyDescent="0.25">
      <c r="A78" s="48" t="s">
        <v>14</v>
      </c>
      <c r="B78" s="37" t="s">
        <v>58</v>
      </c>
      <c r="C78" s="8" t="str">
        <f t="shared" si="2"/>
        <v>Tool Name Timepoint</v>
      </c>
    </row>
    <row r="79" spans="1:3" x14ac:dyDescent="0.25">
      <c r="A79" s="48" t="s">
        <v>14</v>
      </c>
      <c r="B79" s="37" t="s">
        <v>58</v>
      </c>
      <c r="C79" s="8" t="str">
        <f t="shared" si="2"/>
        <v>Tool Name Timepoint</v>
      </c>
    </row>
    <row r="80" spans="1:3" x14ac:dyDescent="0.25">
      <c r="A80" s="48" t="s">
        <v>14</v>
      </c>
      <c r="B80" s="37" t="s">
        <v>58</v>
      </c>
      <c r="C80" s="8" t="str">
        <f t="shared" si="2"/>
        <v>Tool Name Timepoint</v>
      </c>
    </row>
    <row r="81" spans="1:3" x14ac:dyDescent="0.25">
      <c r="A81" s="48" t="s">
        <v>14</v>
      </c>
      <c r="B81" s="37" t="s">
        <v>58</v>
      </c>
      <c r="C81" s="8" t="str">
        <f t="shared" si="2"/>
        <v>Tool Name Timepoint</v>
      </c>
    </row>
    <row r="82" spans="1:3" x14ac:dyDescent="0.25">
      <c r="A82" s="48" t="s">
        <v>14</v>
      </c>
      <c r="B82" s="37" t="s">
        <v>58</v>
      </c>
      <c r="C82" s="8" t="str">
        <f t="shared" si="2"/>
        <v>Tool Name Timepoint</v>
      </c>
    </row>
    <row r="83" spans="1:3" x14ac:dyDescent="0.25">
      <c r="A83" s="48" t="s">
        <v>14</v>
      </c>
      <c r="B83" s="37" t="s">
        <v>58</v>
      </c>
      <c r="C83" s="8" t="str">
        <f t="shared" si="2"/>
        <v>Tool Name Timepoint</v>
      </c>
    </row>
    <row r="84" spans="1:3" x14ac:dyDescent="0.25">
      <c r="A84" s="48" t="s">
        <v>14</v>
      </c>
      <c r="B84" s="37" t="s">
        <v>58</v>
      </c>
      <c r="C84" s="8" t="str">
        <f t="shared" si="2"/>
        <v>Tool Name Timepoint</v>
      </c>
    </row>
    <row r="85" spans="1:3" x14ac:dyDescent="0.25">
      <c r="A85" s="48" t="s">
        <v>14</v>
      </c>
      <c r="B85" s="37" t="s">
        <v>58</v>
      </c>
      <c r="C85" s="8" t="str">
        <f t="shared" si="2"/>
        <v>Tool Name Timepoint</v>
      </c>
    </row>
    <row r="86" spans="1:3" x14ac:dyDescent="0.25">
      <c r="A86" s="48" t="s">
        <v>14</v>
      </c>
      <c r="B86" s="37" t="s">
        <v>58</v>
      </c>
      <c r="C86" s="8" t="str">
        <f t="shared" si="2"/>
        <v>Tool Name Timepoint</v>
      </c>
    </row>
    <row r="87" spans="1:3" x14ac:dyDescent="0.25">
      <c r="A87" s="48" t="s">
        <v>14</v>
      </c>
      <c r="B87" s="37" t="s">
        <v>58</v>
      </c>
      <c r="C87" s="8" t="str">
        <f t="shared" si="2"/>
        <v>Tool Name Timepoint</v>
      </c>
    </row>
    <row r="88" spans="1:3" x14ac:dyDescent="0.25">
      <c r="A88" s="48" t="s">
        <v>14</v>
      </c>
      <c r="B88" s="37" t="s">
        <v>58</v>
      </c>
      <c r="C88" s="8" t="str">
        <f t="shared" si="2"/>
        <v>Tool Name Timepoint</v>
      </c>
    </row>
    <row r="89" spans="1:3" x14ac:dyDescent="0.25">
      <c r="A89" s="48" t="s">
        <v>14</v>
      </c>
      <c r="B89" s="37" t="s">
        <v>58</v>
      </c>
      <c r="C89" s="8" t="str">
        <f t="shared" si="2"/>
        <v>Tool Name Timepoint</v>
      </c>
    </row>
    <row r="90" spans="1:3" x14ac:dyDescent="0.25">
      <c r="A90" s="48" t="s">
        <v>14</v>
      </c>
      <c r="B90" s="37" t="s">
        <v>58</v>
      </c>
      <c r="C90" s="8" t="str">
        <f t="shared" si="2"/>
        <v>Tool Name Timepoint</v>
      </c>
    </row>
    <row r="91" spans="1:3" x14ac:dyDescent="0.25">
      <c r="A91" s="48" t="s">
        <v>14</v>
      </c>
      <c r="B91" s="37" t="s">
        <v>58</v>
      </c>
      <c r="C91" s="8" t="str">
        <f t="shared" si="2"/>
        <v>Tool Name Timepoint</v>
      </c>
    </row>
    <row r="92" spans="1:3" x14ac:dyDescent="0.25">
      <c r="A92" s="48" t="s">
        <v>14</v>
      </c>
      <c r="B92" s="37" t="s">
        <v>58</v>
      </c>
      <c r="C92" s="8" t="str">
        <f t="shared" si="2"/>
        <v>Tool Name Timepoint</v>
      </c>
    </row>
    <row r="93" spans="1:3" x14ac:dyDescent="0.25">
      <c r="A93" s="48" t="s">
        <v>14</v>
      </c>
      <c r="B93" s="37" t="s">
        <v>58</v>
      </c>
      <c r="C93" s="8" t="str">
        <f t="shared" si="2"/>
        <v>Tool Name Timepoint</v>
      </c>
    </row>
    <row r="94" spans="1:3" x14ac:dyDescent="0.25">
      <c r="A94" s="48" t="s">
        <v>14</v>
      </c>
      <c r="B94" s="37" t="s">
        <v>58</v>
      </c>
      <c r="C94" s="8" t="str">
        <f t="shared" si="2"/>
        <v>Tool Name Timepoint</v>
      </c>
    </row>
    <row r="95" spans="1:3" x14ac:dyDescent="0.25">
      <c r="A95" s="48" t="s">
        <v>14</v>
      </c>
      <c r="B95" s="37" t="s">
        <v>58</v>
      </c>
      <c r="C95" s="8" t="str">
        <f t="shared" si="2"/>
        <v>Tool Name Timepoint</v>
      </c>
    </row>
    <row r="96" spans="1:3" x14ac:dyDescent="0.25">
      <c r="A96" s="48" t="s">
        <v>14</v>
      </c>
      <c r="B96" s="37" t="s">
        <v>58</v>
      </c>
      <c r="C96" s="8" t="str">
        <f t="shared" si="2"/>
        <v>Tool Name Timepoint</v>
      </c>
    </row>
    <row r="97" spans="1:3" x14ac:dyDescent="0.25">
      <c r="A97" s="48" t="s">
        <v>14</v>
      </c>
      <c r="B97" s="37" t="s">
        <v>58</v>
      </c>
      <c r="C97" s="8" t="str">
        <f t="shared" si="2"/>
        <v>Tool Name Timepoint</v>
      </c>
    </row>
    <row r="98" spans="1:3" x14ac:dyDescent="0.25">
      <c r="A98" s="48" t="s">
        <v>14</v>
      </c>
      <c r="B98" s="37" t="s">
        <v>58</v>
      </c>
      <c r="C98" s="8" t="str">
        <f t="shared" si="2"/>
        <v>Tool Name Timepoint</v>
      </c>
    </row>
    <row r="99" spans="1:3" x14ac:dyDescent="0.25">
      <c r="A99" s="48" t="s">
        <v>14</v>
      </c>
      <c r="B99" s="37" t="s">
        <v>58</v>
      </c>
      <c r="C99" s="8" t="str">
        <f t="shared" si="2"/>
        <v>Tool Name Timepoint</v>
      </c>
    </row>
    <row r="100" spans="1:3" x14ac:dyDescent="0.25">
      <c r="A100" s="48" t="s">
        <v>14</v>
      </c>
      <c r="B100" s="37" t="s">
        <v>58</v>
      </c>
      <c r="C100" s="8" t="str">
        <f t="shared" si="2"/>
        <v>Tool Name Timepoint</v>
      </c>
    </row>
    <row r="101" spans="1:3" x14ac:dyDescent="0.25">
      <c r="A101" s="48" t="s">
        <v>14</v>
      </c>
      <c r="B101" s="37" t="s">
        <v>58</v>
      </c>
      <c r="C101" s="8" t="str">
        <f t="shared" ref="C101" si="3">CONCATENATE(A101," ", B101)</f>
        <v>Tool Name Timepoint</v>
      </c>
    </row>
  </sheetData>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B12" sqref="B12"/>
    </sheetView>
  </sheetViews>
  <sheetFormatPr defaultRowHeight="15" x14ac:dyDescent="0.25"/>
  <cols>
    <col min="1" max="1" width="30.5703125" bestFit="1" customWidth="1"/>
    <col min="2" max="2" width="33" bestFit="1" customWidth="1"/>
  </cols>
  <sheetData>
    <row r="1" spans="1:10" x14ac:dyDescent="0.25">
      <c r="A1" s="41" t="s">
        <v>26</v>
      </c>
      <c r="B1" s="41" t="s">
        <v>31</v>
      </c>
    </row>
    <row r="2" spans="1:10" x14ac:dyDescent="0.25">
      <c r="A2" s="30" t="s">
        <v>0</v>
      </c>
      <c r="B2" s="31" t="s">
        <v>30</v>
      </c>
      <c r="E2" s="141" t="s">
        <v>59</v>
      </c>
      <c r="F2" s="142"/>
      <c r="G2" s="142"/>
      <c r="H2" s="142"/>
      <c r="I2" s="142"/>
      <c r="J2" s="142"/>
    </row>
    <row r="3" spans="1:10" x14ac:dyDescent="0.25">
      <c r="A3" s="30" t="s">
        <v>54</v>
      </c>
      <c r="B3" s="31" t="s">
        <v>46</v>
      </c>
      <c r="E3" s="142"/>
      <c r="F3" s="142"/>
      <c r="G3" s="142"/>
      <c r="H3" s="142"/>
      <c r="I3" s="142"/>
      <c r="J3" s="142"/>
    </row>
    <row r="4" spans="1:10" x14ac:dyDescent="0.25">
      <c r="A4" s="30" t="s">
        <v>60</v>
      </c>
      <c r="B4" s="31" t="s">
        <v>61</v>
      </c>
      <c r="E4" s="142"/>
      <c r="F4" s="142"/>
      <c r="G4" s="142"/>
      <c r="H4" s="142"/>
      <c r="I4" s="142"/>
      <c r="J4" s="142"/>
    </row>
    <row r="5" spans="1:10" x14ac:dyDescent="0.25">
      <c r="A5" s="30" t="s">
        <v>6</v>
      </c>
      <c r="B5" s="31" t="s">
        <v>27</v>
      </c>
      <c r="E5" s="142"/>
      <c r="F5" s="142"/>
      <c r="G5" s="142"/>
      <c r="H5" s="142"/>
      <c r="I5" s="142"/>
      <c r="J5" s="142"/>
    </row>
    <row r="6" spans="1:10" x14ac:dyDescent="0.25">
      <c r="A6" s="30" t="s">
        <v>7</v>
      </c>
      <c r="B6" s="31" t="s">
        <v>28</v>
      </c>
      <c r="E6" s="142"/>
      <c r="F6" s="142"/>
      <c r="G6" s="142"/>
      <c r="H6" s="142"/>
      <c r="I6" s="142"/>
      <c r="J6" s="142"/>
    </row>
    <row r="7" spans="1:10" x14ac:dyDescent="0.25">
      <c r="A7" s="32" t="s">
        <v>42</v>
      </c>
      <c r="B7" s="31" t="s">
        <v>29</v>
      </c>
      <c r="E7" s="142"/>
      <c r="F7" s="142"/>
      <c r="G7" s="142"/>
      <c r="H7" s="142"/>
      <c r="I7" s="142"/>
      <c r="J7" s="142"/>
    </row>
    <row r="8" spans="1:10" x14ac:dyDescent="0.25">
      <c r="A8" s="32" t="s">
        <v>4</v>
      </c>
      <c r="B8" s="31" t="s">
        <v>33</v>
      </c>
      <c r="E8" s="142"/>
      <c r="F8" s="142"/>
      <c r="G8" s="142"/>
      <c r="H8" s="142"/>
      <c r="I8" s="142"/>
      <c r="J8" s="142"/>
    </row>
    <row r="9" spans="1:10" x14ac:dyDescent="0.25">
      <c r="A9" s="32" t="s">
        <v>15</v>
      </c>
      <c r="B9" s="31" t="s">
        <v>34</v>
      </c>
      <c r="E9" s="142"/>
      <c r="F9" s="142"/>
      <c r="G9" s="142"/>
      <c r="H9" s="142"/>
      <c r="I9" s="142"/>
      <c r="J9" s="142"/>
    </row>
    <row r="10" spans="1:10" x14ac:dyDescent="0.25">
      <c r="A10" s="32" t="s">
        <v>55</v>
      </c>
      <c r="B10" s="31" t="s">
        <v>56</v>
      </c>
      <c r="E10" s="142"/>
      <c r="F10" s="142"/>
      <c r="G10" s="142"/>
      <c r="H10" s="142"/>
      <c r="I10" s="142"/>
      <c r="J10" s="142"/>
    </row>
    <row r="11" spans="1:10" x14ac:dyDescent="0.25">
      <c r="A11" s="32" t="s">
        <v>3</v>
      </c>
      <c r="B11" s="31" t="s">
        <v>38</v>
      </c>
      <c r="E11" s="142"/>
      <c r="F11" s="142"/>
      <c r="G11" s="142"/>
      <c r="H11" s="142"/>
      <c r="I11" s="142"/>
      <c r="J11" s="142"/>
    </row>
    <row r="12" spans="1:10" x14ac:dyDescent="0.25">
      <c r="A12" s="32" t="s">
        <v>5</v>
      </c>
      <c r="B12" s="31" t="s">
        <v>35</v>
      </c>
      <c r="E12" s="142"/>
      <c r="F12" s="142"/>
      <c r="G12" s="142"/>
      <c r="H12" s="142"/>
      <c r="I12" s="142"/>
      <c r="J12" s="142"/>
    </row>
    <row r="13" spans="1:10" x14ac:dyDescent="0.25">
      <c r="A13" s="32" t="s">
        <v>12</v>
      </c>
      <c r="B13" s="31" t="s">
        <v>36</v>
      </c>
      <c r="E13" s="142"/>
      <c r="F13" s="142"/>
      <c r="G13" s="142"/>
      <c r="H13" s="142"/>
      <c r="I13" s="142"/>
      <c r="J13" s="142"/>
    </row>
    <row r="14" spans="1:10" x14ac:dyDescent="0.25">
      <c r="A14" s="32" t="s">
        <v>32</v>
      </c>
      <c r="B14" s="31" t="s">
        <v>37</v>
      </c>
      <c r="E14" s="142"/>
      <c r="F14" s="142"/>
      <c r="G14" s="142"/>
      <c r="H14" s="142"/>
      <c r="I14" s="142"/>
      <c r="J14" s="142"/>
    </row>
    <row r="15" spans="1:10" x14ac:dyDescent="0.25">
      <c r="A15" s="30" t="s">
        <v>8</v>
      </c>
      <c r="B15" s="31" t="s">
        <v>35</v>
      </c>
      <c r="E15" s="142"/>
      <c r="F15" s="142"/>
      <c r="G15" s="142"/>
      <c r="H15" s="142"/>
      <c r="I15" s="142"/>
      <c r="J15" s="142"/>
    </row>
    <row r="16" spans="1:10" x14ac:dyDescent="0.25">
      <c r="A16" s="30" t="s">
        <v>10</v>
      </c>
      <c r="B16" s="31" t="s">
        <v>39</v>
      </c>
      <c r="E16" s="142"/>
      <c r="F16" s="142"/>
      <c r="G16" s="142"/>
      <c r="H16" s="142"/>
      <c r="I16" s="142"/>
      <c r="J16" s="142"/>
    </row>
    <row r="17" spans="1:2" x14ac:dyDescent="0.25">
      <c r="A17" s="30" t="s">
        <v>9</v>
      </c>
      <c r="B17" s="31" t="s">
        <v>40</v>
      </c>
    </row>
    <row r="18" spans="1:2" x14ac:dyDescent="0.25">
      <c r="A18" s="30" t="s">
        <v>11</v>
      </c>
      <c r="B18" s="31" t="s">
        <v>41</v>
      </c>
    </row>
    <row r="19" spans="1:2" x14ac:dyDescent="0.25">
      <c r="A19" s="32" t="s">
        <v>45</v>
      </c>
      <c r="B19" s="31" t="s">
        <v>46</v>
      </c>
    </row>
    <row r="20" spans="1:2" x14ac:dyDescent="0.25">
      <c r="A20" s="33"/>
      <c r="B20" s="33"/>
    </row>
    <row r="21" spans="1:2" x14ac:dyDescent="0.25">
      <c r="A21" s="33"/>
      <c r="B21" s="33"/>
    </row>
    <row r="24" spans="1:2" x14ac:dyDescent="0.25">
      <c r="A24" s="24" t="s">
        <v>25</v>
      </c>
      <c r="B24" s="40" t="s">
        <v>44</v>
      </c>
    </row>
    <row r="25" spans="1:2" x14ac:dyDescent="0.25">
      <c r="A25" s="8" t="s">
        <v>21</v>
      </c>
      <c r="B25" t="s">
        <v>44</v>
      </c>
    </row>
    <row r="26" spans="1:2" x14ac:dyDescent="0.25">
      <c r="A26" s="8" t="s">
        <v>22</v>
      </c>
    </row>
    <row r="27" spans="1:2" x14ac:dyDescent="0.25">
      <c r="A27" s="8" t="s">
        <v>23</v>
      </c>
    </row>
    <row r="28" spans="1:2" x14ac:dyDescent="0.25">
      <c r="A28" s="9" t="s">
        <v>24</v>
      </c>
      <c r="B28" s="2"/>
    </row>
    <row r="29" spans="1:2" x14ac:dyDescent="0.25">
      <c r="A29" s="9" t="s">
        <v>53</v>
      </c>
      <c r="B29" s="9"/>
    </row>
    <row r="30" spans="1:2" x14ac:dyDescent="0.25">
      <c r="A30" s="9"/>
      <c r="B30" s="2"/>
    </row>
  </sheetData>
  <mergeCells count="1">
    <mergeCell ref="E2:J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A79EE78A01ED4B8B3596647828ED23" ma:contentTypeVersion="20" ma:contentTypeDescription="Create a new document." ma:contentTypeScope="" ma:versionID="829a532f6163e1774e110d84a2113203">
  <xsd:schema xmlns:xsd="http://www.w3.org/2001/XMLSchema" xmlns:xs="http://www.w3.org/2001/XMLSchema" xmlns:p="http://schemas.microsoft.com/office/2006/metadata/properties" xmlns:ns1="http://schemas.microsoft.com/sharepoint/v3" xmlns:ns2="http://schemas.microsoft.com/sharepoint/v3/fields" xmlns:ns3="1c60471c-f084-4315-a5eb-9455db01c743" xmlns:ns4="44439003-668a-4940-aa31-a697c9d9a1af" targetNamespace="http://schemas.microsoft.com/office/2006/metadata/properties" ma:root="true" ma:fieldsID="70e7b0f68445161a69774db384bd8e82" ns1:_="" ns2:_="" ns3:_="" ns4:_="">
    <xsd:import namespace="http://schemas.microsoft.com/sharepoint/v3"/>
    <xsd:import namespace="http://schemas.microsoft.com/sharepoint/v3/fields"/>
    <xsd:import namespace="1c60471c-f084-4315-a5eb-9455db01c743"/>
    <xsd:import namespace="44439003-668a-4940-aa31-a697c9d9a1af"/>
    <xsd:element name="properties">
      <xsd:complexType>
        <xsd:sequence>
          <xsd:element name="documentManagement">
            <xsd:complexType>
              <xsd:all>
                <xsd:element ref="ns2:_Version" minOccurs="0"/>
                <xsd:element ref="ns3:Date_x0020_and_x0020_Time" minOccurs="0"/>
                <xsd:element ref="ns4:SharedWithUsers" minOccurs="0"/>
                <xsd:element ref="ns3:Category" minOccurs="0"/>
                <xsd:element ref="ns3:Sub_Category_1" minOccurs="0"/>
                <xsd:element ref="ns4:SharingHintHash" minOccurs="0"/>
                <xsd:element ref="ns4:SharedWithDetails" minOccurs="0"/>
                <xsd:element ref="ns1:_ip_UnifiedCompliancePolicyProperties" minOccurs="0"/>
                <xsd:element ref="ns1:_ip_UnifiedCompliancePolicyUIAction" minOccurs="0"/>
                <xsd:element ref="ns4:LastSharedByUser" minOccurs="0"/>
                <xsd:element ref="ns4:LastSharedByTime" minOccurs="0"/>
                <xsd:element ref="ns3:_x0074_z21" minOccurs="0"/>
                <xsd:element ref="ns3:Active_x0020_Project"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60471c-f084-4315-a5eb-9455db01c743" elementFormDefault="qualified">
    <xsd:import namespace="http://schemas.microsoft.com/office/2006/documentManagement/types"/>
    <xsd:import namespace="http://schemas.microsoft.com/office/infopath/2007/PartnerControls"/>
    <xsd:element name="Date_x0020_and_x0020_Time" ma:index="9" nillable="true" ma:displayName="Date and Time" ma:description="Date and Time" ma:format="DateTime" ma:internalName="Date_x0020_and_x0020_Time">
      <xsd:simpleType>
        <xsd:restriction base="dms:DateTime"/>
      </xsd:simpleType>
    </xsd:element>
    <xsd:element name="Category" ma:index="11" nillable="true" ma:displayName="Category" ma:internalName="Category">
      <xsd:simpleType>
        <xsd:restriction base="dms:Text">
          <xsd:maxLength value="255"/>
        </xsd:restriction>
      </xsd:simpleType>
    </xsd:element>
    <xsd:element name="Sub_Category_1" ma:index="12" nillable="true" ma:displayName="Sub_Category_1" ma:internalName="Sub_Category_1">
      <xsd:simpleType>
        <xsd:restriction base="dms:Text">
          <xsd:maxLength value="255"/>
        </xsd:restriction>
      </xsd:simpleType>
    </xsd:element>
    <xsd:element name="_x0074_z21" ma:index="19" nillable="true" ma:displayName="Person or Group" ma:list="UserInfo" ma:internalName="_x0074_z2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tive_x0020_Project" ma:index="20" nillable="true" ma:displayName="Active Project" ma:default="1" ma:description="Column to indicate inactive project folders" ma:internalName="Active_x0020_Project">
      <xsd:simpleType>
        <xsd:restriction base="dms:Boolean"/>
      </xsd:simpleType>
    </xsd:element>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DateTaken" ma:index="23" nillable="true" ma:displayName="MediaServiceDateTaken" ma:description="" ma:hidden="true" ma:internalName="MediaServiceDateTaken" ma:readOnly="true">
      <xsd:simpleType>
        <xsd:restriction base="dms:Text"/>
      </xsd:simpleType>
    </xsd:element>
    <xsd:element name="MediaServiceAutoTags" ma:index="24" nillable="true" ma:displayName="MediaServiceAutoTags" ma:description="" ma:internalName="MediaServiceAutoTags" ma:readOnly="true">
      <xsd:simpleType>
        <xsd:restriction base="dms:Text"/>
      </xsd:simpleType>
    </xsd:element>
    <xsd:element name="MediaServiceOCR" ma:index="25" nillable="true" ma:displayName="MediaServiceOCR" ma:internalName="MediaServiceOCR" ma:readOnly="true">
      <xsd:simpleType>
        <xsd:restriction base="dms:Note">
          <xsd:maxLength value="255"/>
        </xsd:restriction>
      </xsd:simpleType>
    </xsd:element>
    <xsd:element name="MediaServiceLocation" ma:index="26"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439003-668a-4940-aa31-a697c9d9a1a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3" nillable="true" ma:displayName="Sharing Hint Hash" ma:internalName="SharingHintHash" ma:readOnly="true">
      <xsd:simpleType>
        <xsd:restriction base="dms:Text"/>
      </xsd:simpleType>
    </xsd:element>
    <xsd:element name="SharedWithDetails" ma:index="14" nillable="true" ma:displayName="Shared With Details" ma:internalName="SharedWithDetails" ma:readOnly="true">
      <xsd:simpleType>
        <xsd:restriction base="dms:Note">
          <xsd:maxLength value="255"/>
        </xsd:restriction>
      </xsd:simpleType>
    </xsd:element>
    <xsd:element name="LastSharedByUser" ma:index="17" nillable="true" ma:displayName="Last Shared By User" ma:description="" ma:internalName="LastSharedByUser" ma:readOnly="true">
      <xsd:simpleType>
        <xsd:restriction base="dms:Note">
          <xsd:maxLength value="255"/>
        </xsd:restriction>
      </xsd:simpleType>
    </xsd:element>
    <xsd:element name="LastSharedByTime" ma:index="18"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Category xmlns="1c60471c-f084-4315-a5eb-9455db01c743">Tribal Evaluation</Category>
    <_Version xmlns="http://schemas.microsoft.com/sharepoint/v3/fields" xsi:nil="true"/>
    <Active_x0020_Project xmlns="1c60471c-f084-4315-a5eb-9455db01c743">true</Active_x0020_Project>
    <Sub_Category_1 xmlns="1c60471c-f084-4315-a5eb-9455db01c743" xsi:nil="true"/>
    <_x0074_z21 xmlns="1c60471c-f084-4315-a5eb-9455db01c743">
      <UserInfo>
        <DisplayName/>
        <AccountId xsi:nil="true"/>
        <AccountType/>
      </UserInfo>
    </_x0074_z21>
    <Date_x0020_and_x0020_Time xmlns="1c60471c-f084-4315-a5eb-9455db01c743" xsi:nil="true"/>
  </documentManagement>
</p:properties>
</file>

<file path=customXml/itemProps1.xml><?xml version="1.0" encoding="utf-8"?>
<ds:datastoreItem xmlns:ds="http://schemas.openxmlformats.org/officeDocument/2006/customXml" ds:itemID="{DC273F12-98FD-46D1-BE4D-30716FAF68FF}"/>
</file>

<file path=customXml/itemProps2.xml><?xml version="1.0" encoding="utf-8"?>
<ds:datastoreItem xmlns:ds="http://schemas.openxmlformats.org/officeDocument/2006/customXml" ds:itemID="{6E29A9F2-C782-4DC2-9396-25AF7CC74DE2}">
  <ds:schemaRefs>
    <ds:schemaRef ds:uri="http://schemas.microsoft.com/sharepoint/v3/contenttype/forms"/>
  </ds:schemaRefs>
</ds:datastoreItem>
</file>

<file path=customXml/itemProps3.xml><?xml version="1.0" encoding="utf-8"?>
<ds:datastoreItem xmlns:ds="http://schemas.openxmlformats.org/officeDocument/2006/customXml" ds:itemID="{E2233CA2-EBE3-4A56-9E2A-367D6116C760}">
  <ds:schemaRefs>
    <ds:schemaRef ds:uri="http://schemas.microsoft.com/office/2006/documentManagement/types"/>
    <ds:schemaRef ds:uri="http://purl.org/dc/dcmitype/"/>
    <ds:schemaRef ds:uri="http://www.w3.org/XML/1998/namespace"/>
    <ds:schemaRef ds:uri="44439003-668a-4940-aa31-a697c9d9a1af"/>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1c60471c-f084-4315-a5eb-9455db01c743"/>
    <ds:schemaRef ds:uri="http://schemas.microsoft.com/sharepoint/v3/field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 (2)</vt:lpstr>
      <vt:lpstr>Introduction</vt:lpstr>
      <vt:lpstr>Participant Log</vt:lpstr>
      <vt:lpstr>Data Collection Schedule</vt:lpstr>
      <vt:lpstr>Tool Names and Timepoints</vt:lpstr>
      <vt:lpstr>CheatSheet for EDATE Formulas</vt:lpstr>
      <vt:lpstr>'Tool Names and Timepoints'!Extract</vt:lpstr>
      <vt:lpstr>ID</vt:lpstr>
      <vt:lpstr>'Data Collection Schedule'!Print_Area</vt:lpstr>
      <vt:lpstr>Status</vt:lpstr>
    </vt:vector>
  </TitlesOfParts>
  <Company>James Bell Associates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Activity - Data Collection Schedule Tool (Modifiable Excel Template)</dc:title>
  <dc:creator>Melina Salvador</dc:creator>
  <cp:lastModifiedBy>Kate Lyon</cp:lastModifiedBy>
  <cp:lastPrinted>2016-02-16T21:54:45Z</cp:lastPrinted>
  <dcterms:created xsi:type="dcterms:W3CDTF">2014-07-10T17:26:35Z</dcterms:created>
  <dcterms:modified xsi:type="dcterms:W3CDTF">2016-02-16T21:55:31Z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0x010100A6A79EE78A01ED4B8B3596647828ED23</vt:lpwstr>
  </property>
</Properties>
</file>